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ate1904="1"/>
  <mc:AlternateContent xmlns:mc="http://schemas.openxmlformats.org/markup-compatibility/2006">
    <mc:Choice Requires="x15">
      <x15ac:absPath xmlns:x15ac="http://schemas.microsoft.com/office/spreadsheetml/2010/11/ac" url="/Users/isabelleladeveze/Documents/Lutte/Détection/PANH/PAHN 2025_26/PAHN-1/"/>
    </mc:Choice>
  </mc:AlternateContent>
  <xr:revisionPtr revIDLastSave="0" documentId="13_ncr:1_{D1889515-EA4F-C249-AE3A-20989F07701F}" xr6:coauthVersionLast="47" xr6:coauthVersionMax="47" xr10:uidLastSave="{00000000-0000-0000-0000-000000000000}"/>
  <bookViews>
    <workbookView xWindow="0" yWindow="500" windowWidth="28800" windowHeight="16760" tabRatio="500" xr2:uid="{00000000-000D-0000-FFFF-FFFF00000000}"/>
  </bookViews>
  <sheets>
    <sheet name="base de données" sheetId="1" r:id="rId1"/>
    <sheet name="fiche d'évaluation individuelle" sheetId="7" r:id="rId2"/>
    <sheet name="grille de ref" sheetId="6" r:id="rId3"/>
    <sheet name="Valeur points" sheetId="12" r:id="rId4"/>
  </sheets>
  <definedNames>
    <definedName name="_xlnm.Print_Area" localSheetId="1">'fiche d''évaluation individuelle'!$A$1:$H$26</definedName>
    <definedName name="_xlnm.Print_Area" localSheetId="2">'grille de ref'!$A$1:$I$18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G13" i="7" s="1"/>
  <c r="F14" i="7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12" i="1"/>
  <c r="AP11" i="1"/>
  <c r="AK18" i="1"/>
  <c r="U14" i="1"/>
  <c r="U11" i="1"/>
  <c r="AK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11" i="1"/>
  <c r="F11" i="7" s="1"/>
  <c r="G11" i="7" s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N12" i="1"/>
  <c r="AN13" i="1"/>
  <c r="AN14" i="1"/>
  <c r="AN15" i="1"/>
  <c r="AW15" i="1" s="1"/>
  <c r="AN16" i="1"/>
  <c r="AN17" i="1"/>
  <c r="AN18" i="1"/>
  <c r="AN19" i="1"/>
  <c r="AN20" i="1"/>
  <c r="AN21" i="1"/>
  <c r="AN22" i="1"/>
  <c r="AN23" i="1"/>
  <c r="AW23" i="1" s="1"/>
  <c r="AN24" i="1"/>
  <c r="AN25" i="1"/>
  <c r="AN26" i="1"/>
  <c r="AN27" i="1"/>
  <c r="AN28" i="1"/>
  <c r="AN29" i="1"/>
  <c r="AN30" i="1"/>
  <c r="AN31" i="1"/>
  <c r="AW31" i="1" s="1"/>
  <c r="AN32" i="1"/>
  <c r="AN33" i="1"/>
  <c r="AN34" i="1"/>
  <c r="AN35" i="1"/>
  <c r="AN36" i="1"/>
  <c r="AN37" i="1"/>
  <c r="AN38" i="1"/>
  <c r="AN39" i="1"/>
  <c r="AW39" i="1" s="1"/>
  <c r="AN40" i="1"/>
  <c r="AN41" i="1"/>
  <c r="AN42" i="1"/>
  <c r="AN43" i="1"/>
  <c r="AN44" i="1"/>
  <c r="AN45" i="1"/>
  <c r="AN46" i="1"/>
  <c r="AN47" i="1"/>
  <c r="AW47" i="1" s="1"/>
  <c r="AN48" i="1"/>
  <c r="AN49" i="1"/>
  <c r="AW49" i="1" s="1"/>
  <c r="AN50" i="1"/>
  <c r="AN51" i="1"/>
  <c r="AN52" i="1"/>
  <c r="AN53" i="1"/>
  <c r="AN54" i="1"/>
  <c r="AN55" i="1"/>
  <c r="AW55" i="1" s="1"/>
  <c r="AN56" i="1"/>
  <c r="AN57" i="1"/>
  <c r="AW57" i="1" s="1"/>
  <c r="AN58" i="1"/>
  <c r="AN59" i="1"/>
  <c r="AN60" i="1"/>
  <c r="AN61" i="1"/>
  <c r="AN62" i="1"/>
  <c r="AN63" i="1"/>
  <c r="AW63" i="1" s="1"/>
  <c r="AN64" i="1"/>
  <c r="AN65" i="1"/>
  <c r="AN66" i="1"/>
  <c r="AN67" i="1"/>
  <c r="AN68" i="1"/>
  <c r="AN69" i="1"/>
  <c r="AN70" i="1"/>
  <c r="AN71" i="1"/>
  <c r="AW71" i="1" s="1"/>
  <c r="AN72" i="1"/>
  <c r="AN73" i="1"/>
  <c r="AN74" i="1"/>
  <c r="AN75" i="1"/>
  <c r="AN76" i="1"/>
  <c r="AN77" i="1"/>
  <c r="AN78" i="1"/>
  <c r="AN79" i="1"/>
  <c r="AW79" i="1" s="1"/>
  <c r="AN80" i="1"/>
  <c r="AN81" i="1"/>
  <c r="AW81" i="1" s="1"/>
  <c r="AN82" i="1"/>
  <c r="AN83" i="1"/>
  <c r="AN84" i="1"/>
  <c r="AN85" i="1"/>
  <c r="AN86" i="1"/>
  <c r="AN87" i="1"/>
  <c r="AW87" i="1" s="1"/>
  <c r="AN88" i="1"/>
  <c r="AN89" i="1"/>
  <c r="AW89" i="1" s="1"/>
  <c r="AN90" i="1"/>
  <c r="AN91" i="1"/>
  <c r="AN92" i="1"/>
  <c r="AN93" i="1"/>
  <c r="AN94" i="1"/>
  <c r="AN95" i="1"/>
  <c r="AW95" i="1" s="1"/>
  <c r="AN96" i="1"/>
  <c r="AN97" i="1"/>
  <c r="AN98" i="1"/>
  <c r="AN99" i="1"/>
  <c r="AN100" i="1"/>
  <c r="AN101" i="1"/>
  <c r="AN102" i="1"/>
  <c r="AN103" i="1"/>
  <c r="AW103" i="1" s="1"/>
  <c r="AN104" i="1"/>
  <c r="AN105" i="1"/>
  <c r="AN106" i="1"/>
  <c r="AN107" i="1"/>
  <c r="AN108" i="1"/>
  <c r="AN109" i="1"/>
  <c r="AN110" i="1"/>
  <c r="AN111" i="1"/>
  <c r="AW111" i="1" s="1"/>
  <c r="AN112" i="1"/>
  <c r="AN113" i="1"/>
  <c r="AW113" i="1" s="1"/>
  <c r="AN114" i="1"/>
  <c r="AN115" i="1"/>
  <c r="AN116" i="1"/>
  <c r="AN117" i="1"/>
  <c r="AN118" i="1"/>
  <c r="AN119" i="1"/>
  <c r="AW119" i="1" s="1"/>
  <c r="AN120" i="1"/>
  <c r="AN121" i="1"/>
  <c r="AN122" i="1"/>
  <c r="AN123" i="1"/>
  <c r="AN124" i="1"/>
  <c r="AN125" i="1"/>
  <c r="AN126" i="1"/>
  <c r="AN127" i="1"/>
  <c r="AW127" i="1" s="1"/>
  <c r="AN128" i="1"/>
  <c r="AN129" i="1"/>
  <c r="AN130" i="1"/>
  <c r="AN131" i="1"/>
  <c r="AN132" i="1"/>
  <c r="AN133" i="1"/>
  <c r="AN134" i="1"/>
  <c r="AN135" i="1"/>
  <c r="AW135" i="1" s="1"/>
  <c r="AN136" i="1"/>
  <c r="AN137" i="1"/>
  <c r="AN138" i="1"/>
  <c r="AN139" i="1"/>
  <c r="AN140" i="1"/>
  <c r="AN141" i="1"/>
  <c r="AN142" i="1"/>
  <c r="AN143" i="1"/>
  <c r="AW143" i="1" s="1"/>
  <c r="AN144" i="1"/>
  <c r="AN145" i="1"/>
  <c r="AW145" i="1" s="1"/>
  <c r="AN146" i="1"/>
  <c r="AN147" i="1"/>
  <c r="AN148" i="1"/>
  <c r="AN149" i="1"/>
  <c r="AN150" i="1"/>
  <c r="AN151" i="1"/>
  <c r="AW151" i="1" s="1"/>
  <c r="AN152" i="1"/>
  <c r="AN153" i="1"/>
  <c r="AN154" i="1"/>
  <c r="AN155" i="1"/>
  <c r="AN156" i="1"/>
  <c r="AN157" i="1"/>
  <c r="AN158" i="1"/>
  <c r="AN159" i="1"/>
  <c r="AW159" i="1" s="1"/>
  <c r="AN160" i="1"/>
  <c r="AN161" i="1"/>
  <c r="AN162" i="1"/>
  <c r="AN163" i="1"/>
  <c r="AN164" i="1"/>
  <c r="AN165" i="1"/>
  <c r="AN166" i="1"/>
  <c r="AN167" i="1"/>
  <c r="AW167" i="1" s="1"/>
  <c r="AN168" i="1"/>
  <c r="AN169" i="1"/>
  <c r="AN170" i="1"/>
  <c r="AN171" i="1"/>
  <c r="AN172" i="1"/>
  <c r="AN173" i="1"/>
  <c r="AN174" i="1"/>
  <c r="AN175" i="1"/>
  <c r="AW175" i="1" s="1"/>
  <c r="AN176" i="1"/>
  <c r="AN177" i="1"/>
  <c r="AW177" i="1" s="1"/>
  <c r="AN178" i="1"/>
  <c r="AN179" i="1"/>
  <c r="AN180" i="1"/>
  <c r="AN181" i="1"/>
  <c r="AN182" i="1"/>
  <c r="AN183" i="1"/>
  <c r="AW183" i="1" s="1"/>
  <c r="AN184" i="1"/>
  <c r="AN185" i="1"/>
  <c r="AN186" i="1"/>
  <c r="AN187" i="1"/>
  <c r="AN188" i="1"/>
  <c r="AN189" i="1"/>
  <c r="AN190" i="1"/>
  <c r="AN191" i="1"/>
  <c r="AW191" i="1" s="1"/>
  <c r="AN192" i="1"/>
  <c r="AN193" i="1"/>
  <c r="AN194" i="1"/>
  <c r="AN195" i="1"/>
  <c r="AN196" i="1"/>
  <c r="AN197" i="1"/>
  <c r="AN198" i="1"/>
  <c r="AN199" i="1"/>
  <c r="AW199" i="1" s="1"/>
  <c r="AN200" i="1"/>
  <c r="AK12" i="1"/>
  <c r="AK13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U12" i="1"/>
  <c r="U13" i="1"/>
  <c r="AL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AL38" i="1" s="1"/>
  <c r="U39" i="1"/>
  <c r="U40" i="1"/>
  <c r="U41" i="1"/>
  <c r="U42" i="1"/>
  <c r="U43" i="1"/>
  <c r="U44" i="1"/>
  <c r="U45" i="1"/>
  <c r="U46" i="1"/>
  <c r="AL46" i="1" s="1"/>
  <c r="U47" i="1"/>
  <c r="U48" i="1"/>
  <c r="U49" i="1"/>
  <c r="U50" i="1"/>
  <c r="U51" i="1"/>
  <c r="U52" i="1"/>
  <c r="U53" i="1"/>
  <c r="U54" i="1"/>
  <c r="AL54" i="1" s="1"/>
  <c r="U55" i="1"/>
  <c r="U56" i="1"/>
  <c r="U57" i="1"/>
  <c r="U58" i="1"/>
  <c r="U59" i="1"/>
  <c r="U60" i="1"/>
  <c r="U61" i="1"/>
  <c r="U62" i="1"/>
  <c r="AL62" i="1" s="1"/>
  <c r="U63" i="1"/>
  <c r="AL63" i="1" s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AL95" i="1" s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AL119" i="1" s="1"/>
  <c r="U120" i="1"/>
  <c r="U121" i="1"/>
  <c r="U122" i="1"/>
  <c r="U123" i="1"/>
  <c r="U124" i="1"/>
  <c r="U125" i="1"/>
  <c r="U126" i="1"/>
  <c r="U127" i="1"/>
  <c r="AL127" i="1" s="1"/>
  <c r="U128" i="1"/>
  <c r="U129" i="1"/>
  <c r="U130" i="1"/>
  <c r="U131" i="1"/>
  <c r="U132" i="1"/>
  <c r="U133" i="1"/>
  <c r="U134" i="1"/>
  <c r="AL134" i="1" s="1"/>
  <c r="U135" i="1"/>
  <c r="U136" i="1"/>
  <c r="U137" i="1"/>
  <c r="U138" i="1"/>
  <c r="U139" i="1"/>
  <c r="U140" i="1"/>
  <c r="U141" i="1"/>
  <c r="U142" i="1"/>
  <c r="AL142" i="1" s="1"/>
  <c r="U143" i="1"/>
  <c r="U144" i="1"/>
  <c r="U145" i="1"/>
  <c r="U146" i="1"/>
  <c r="U147" i="1"/>
  <c r="U148" i="1"/>
  <c r="U149" i="1"/>
  <c r="U150" i="1"/>
  <c r="AL150" i="1" s="1"/>
  <c r="U151" i="1"/>
  <c r="U152" i="1"/>
  <c r="U153" i="1"/>
  <c r="U154" i="1"/>
  <c r="U155" i="1"/>
  <c r="U156" i="1"/>
  <c r="U157" i="1"/>
  <c r="U158" i="1"/>
  <c r="AL158" i="1" s="1"/>
  <c r="U159" i="1"/>
  <c r="U160" i="1"/>
  <c r="U161" i="1"/>
  <c r="U162" i="1"/>
  <c r="U163" i="1"/>
  <c r="U164" i="1"/>
  <c r="U165" i="1"/>
  <c r="U166" i="1"/>
  <c r="AL166" i="1" s="1"/>
  <c r="U167" i="1"/>
  <c r="U168" i="1"/>
  <c r="U169" i="1"/>
  <c r="U170" i="1"/>
  <c r="U171" i="1"/>
  <c r="U172" i="1"/>
  <c r="U173" i="1"/>
  <c r="U174" i="1"/>
  <c r="AL174" i="1" s="1"/>
  <c r="U175" i="1"/>
  <c r="U176" i="1"/>
  <c r="U177" i="1"/>
  <c r="U178" i="1"/>
  <c r="U179" i="1"/>
  <c r="U180" i="1"/>
  <c r="U181" i="1"/>
  <c r="U182" i="1"/>
  <c r="AL182" i="1" s="1"/>
  <c r="U183" i="1"/>
  <c r="AL183" i="1" s="1"/>
  <c r="U184" i="1"/>
  <c r="U185" i="1"/>
  <c r="U186" i="1"/>
  <c r="U187" i="1"/>
  <c r="U188" i="1"/>
  <c r="U189" i="1"/>
  <c r="U190" i="1"/>
  <c r="U191" i="1"/>
  <c r="AL191" i="1" s="1"/>
  <c r="U192" i="1"/>
  <c r="U193" i="1"/>
  <c r="U194" i="1"/>
  <c r="U195" i="1"/>
  <c r="U196" i="1"/>
  <c r="U197" i="1"/>
  <c r="U198" i="1"/>
  <c r="U199" i="1"/>
  <c r="U200" i="1"/>
  <c r="AV11" i="1"/>
  <c r="AT11" i="1"/>
  <c r="F12" i="7" s="1"/>
  <c r="G12" i="7" s="1"/>
  <c r="AN11" i="1"/>
  <c r="A3" i="7"/>
  <c r="AL17" i="1" l="1"/>
  <c r="AL189" i="1"/>
  <c r="AW193" i="1"/>
  <c r="AW185" i="1"/>
  <c r="AW169" i="1"/>
  <c r="AW161" i="1"/>
  <c r="AW153" i="1"/>
  <c r="AW137" i="1"/>
  <c r="AW129" i="1"/>
  <c r="AW121" i="1"/>
  <c r="AW105" i="1"/>
  <c r="AW97" i="1"/>
  <c r="AW73" i="1"/>
  <c r="AW65" i="1"/>
  <c r="AW41" i="1"/>
  <c r="AW33" i="1"/>
  <c r="AW25" i="1"/>
  <c r="AL121" i="1"/>
  <c r="AL113" i="1"/>
  <c r="AL105" i="1"/>
  <c r="AL89" i="1"/>
  <c r="AL81" i="1"/>
  <c r="AL49" i="1"/>
  <c r="AL41" i="1"/>
  <c r="AX41" i="1" s="1"/>
  <c r="AL33" i="1"/>
  <c r="AW17" i="1"/>
  <c r="AW11" i="1"/>
  <c r="AW195" i="1"/>
  <c r="AW187" i="1"/>
  <c r="AW179" i="1"/>
  <c r="AW171" i="1"/>
  <c r="AW163" i="1"/>
  <c r="AW155" i="1"/>
  <c r="AW147" i="1"/>
  <c r="AW139" i="1"/>
  <c r="AW131" i="1"/>
  <c r="AW123" i="1"/>
  <c r="AW115" i="1"/>
  <c r="AW107" i="1"/>
  <c r="AW99" i="1"/>
  <c r="AW91" i="1"/>
  <c r="AW83" i="1"/>
  <c r="AW75" i="1"/>
  <c r="AW67" i="1"/>
  <c r="AW59" i="1"/>
  <c r="AW51" i="1"/>
  <c r="AW43" i="1"/>
  <c r="AW35" i="1"/>
  <c r="AW27" i="1"/>
  <c r="AW19" i="1"/>
  <c r="AW198" i="1"/>
  <c r="AW190" i="1"/>
  <c r="AW182" i="1"/>
  <c r="AW174" i="1"/>
  <c r="AX174" i="1" s="1"/>
  <c r="AW166" i="1"/>
  <c r="AX166" i="1" s="1"/>
  <c r="AW158" i="1"/>
  <c r="AX158" i="1" s="1"/>
  <c r="AW150" i="1"/>
  <c r="AX150" i="1" s="1"/>
  <c r="AW142" i="1"/>
  <c r="AX142" i="1" s="1"/>
  <c r="AW134" i="1"/>
  <c r="AX134" i="1" s="1"/>
  <c r="AW126" i="1"/>
  <c r="AW118" i="1"/>
  <c r="AW110" i="1"/>
  <c r="AW102" i="1"/>
  <c r="AW94" i="1"/>
  <c r="AW86" i="1"/>
  <c r="AW78" i="1"/>
  <c r="AW70" i="1"/>
  <c r="AW62" i="1"/>
  <c r="AW54" i="1"/>
  <c r="AW46" i="1"/>
  <c r="AX46" i="1" s="1"/>
  <c r="AW38" i="1"/>
  <c r="AX38" i="1" s="1"/>
  <c r="AW30" i="1"/>
  <c r="AW22" i="1"/>
  <c r="AW14" i="1"/>
  <c r="AX14" i="1" s="1"/>
  <c r="AW16" i="1"/>
  <c r="AW197" i="1"/>
  <c r="AW189" i="1"/>
  <c r="AW181" i="1"/>
  <c r="AW173" i="1"/>
  <c r="AW165" i="1"/>
  <c r="AX165" i="1" s="1"/>
  <c r="AW157" i="1"/>
  <c r="AW149" i="1"/>
  <c r="AW141" i="1"/>
  <c r="AW133" i="1"/>
  <c r="AW125" i="1"/>
  <c r="AW117" i="1"/>
  <c r="AW109" i="1"/>
  <c r="AW101" i="1"/>
  <c r="AW93" i="1"/>
  <c r="AW85" i="1"/>
  <c r="AW77" i="1"/>
  <c r="AW69" i="1"/>
  <c r="AW61" i="1"/>
  <c r="AW53" i="1"/>
  <c r="AW45" i="1"/>
  <c r="AW37" i="1"/>
  <c r="AW29" i="1"/>
  <c r="AW21" i="1"/>
  <c r="AW13" i="1"/>
  <c r="AW196" i="1"/>
  <c r="AW188" i="1"/>
  <c r="AW180" i="1"/>
  <c r="AW172" i="1"/>
  <c r="AW164" i="1"/>
  <c r="AW156" i="1"/>
  <c r="AW148" i="1"/>
  <c r="AW140" i="1"/>
  <c r="AW132" i="1"/>
  <c r="AW124" i="1"/>
  <c r="AW116" i="1"/>
  <c r="AW108" i="1"/>
  <c r="AW100" i="1"/>
  <c r="AW92" i="1"/>
  <c r="AW84" i="1"/>
  <c r="AW76" i="1"/>
  <c r="AW68" i="1"/>
  <c r="AW60" i="1"/>
  <c r="AW52" i="1"/>
  <c r="AW44" i="1"/>
  <c r="AW36" i="1"/>
  <c r="AW28" i="1"/>
  <c r="AW20" i="1"/>
  <c r="AW12" i="1"/>
  <c r="AW176" i="1"/>
  <c r="AW200" i="1"/>
  <c r="AW192" i="1"/>
  <c r="AW184" i="1"/>
  <c r="AW168" i="1"/>
  <c r="AW160" i="1"/>
  <c r="AW152" i="1"/>
  <c r="AW144" i="1"/>
  <c r="AW136" i="1"/>
  <c r="AW128" i="1"/>
  <c r="AW120" i="1"/>
  <c r="AW112" i="1"/>
  <c r="AW104" i="1"/>
  <c r="AW96" i="1"/>
  <c r="AW88" i="1"/>
  <c r="AW80" i="1"/>
  <c r="AW72" i="1"/>
  <c r="AW64" i="1"/>
  <c r="AW56" i="1"/>
  <c r="AW48" i="1"/>
  <c r="AW40" i="1"/>
  <c r="AX40" i="1" s="1"/>
  <c r="AW32" i="1"/>
  <c r="AW24" i="1"/>
  <c r="AW194" i="1"/>
  <c r="AW186" i="1"/>
  <c r="AW178" i="1"/>
  <c r="AW170" i="1"/>
  <c r="AW162" i="1"/>
  <c r="AX162" i="1" s="1"/>
  <c r="AW154" i="1"/>
  <c r="AW146" i="1"/>
  <c r="AW138" i="1"/>
  <c r="AW130" i="1"/>
  <c r="AW122" i="1"/>
  <c r="AW114" i="1"/>
  <c r="AW106" i="1"/>
  <c r="AW98" i="1"/>
  <c r="AW90" i="1"/>
  <c r="AW82" i="1"/>
  <c r="AW74" i="1"/>
  <c r="AW66" i="1"/>
  <c r="AW58" i="1"/>
  <c r="AW50" i="1"/>
  <c r="AW42" i="1"/>
  <c r="AW34" i="1"/>
  <c r="AW26" i="1"/>
  <c r="AW18" i="1"/>
  <c r="F10" i="7"/>
  <c r="G10" i="7" s="1"/>
  <c r="AL181" i="1"/>
  <c r="AL165" i="1"/>
  <c r="AL173" i="1"/>
  <c r="AL130" i="1"/>
  <c r="AL122" i="1"/>
  <c r="AL114" i="1"/>
  <c r="AX114" i="1" s="1"/>
  <c r="AL98" i="1"/>
  <c r="AL90" i="1"/>
  <c r="AL82" i="1"/>
  <c r="AL74" i="1"/>
  <c r="AL66" i="1"/>
  <c r="AL58" i="1"/>
  <c r="AL125" i="1"/>
  <c r="AL187" i="1"/>
  <c r="AX187" i="1" s="1"/>
  <c r="AL194" i="1"/>
  <c r="AL162" i="1"/>
  <c r="AL149" i="1"/>
  <c r="AL124" i="1"/>
  <c r="AL179" i="1"/>
  <c r="AX179" i="1" s="1"/>
  <c r="AL171" i="1"/>
  <c r="AL147" i="1"/>
  <c r="AL115" i="1"/>
  <c r="AL107" i="1"/>
  <c r="AL75" i="1"/>
  <c r="AL67" i="1"/>
  <c r="AL59" i="1"/>
  <c r="AX59" i="1" s="1"/>
  <c r="AL193" i="1"/>
  <c r="AX193" i="1" s="1"/>
  <c r="AL177" i="1"/>
  <c r="AL153" i="1"/>
  <c r="AX153" i="1" s="1"/>
  <c r="AL159" i="1"/>
  <c r="AX159" i="1" s="1"/>
  <c r="AL55" i="1"/>
  <c r="AX55" i="1" s="1"/>
  <c r="AL39" i="1"/>
  <c r="AL31" i="1"/>
  <c r="AL23" i="1"/>
  <c r="AL145" i="1"/>
  <c r="AX145" i="1" s="1"/>
  <c r="AL167" i="1"/>
  <c r="AL151" i="1"/>
  <c r="AX151" i="1" s="1"/>
  <c r="AL161" i="1"/>
  <c r="AX161" i="1" s="1"/>
  <c r="AL61" i="1"/>
  <c r="AL53" i="1"/>
  <c r="AL45" i="1"/>
  <c r="AL29" i="1"/>
  <c r="AL21" i="1"/>
  <c r="AL156" i="1"/>
  <c r="AL131" i="1"/>
  <c r="AX131" i="1" s="1"/>
  <c r="AL43" i="1"/>
  <c r="AL35" i="1"/>
  <c r="AL186" i="1"/>
  <c r="AL154" i="1"/>
  <c r="AL146" i="1"/>
  <c r="AL138" i="1"/>
  <c r="AL42" i="1"/>
  <c r="AL34" i="1"/>
  <c r="AL26" i="1"/>
  <c r="AL87" i="1"/>
  <c r="AL190" i="1"/>
  <c r="AL126" i="1"/>
  <c r="AL118" i="1"/>
  <c r="AX118" i="1" s="1"/>
  <c r="AL110" i="1"/>
  <c r="AL102" i="1"/>
  <c r="AL94" i="1"/>
  <c r="AL86" i="1"/>
  <c r="AL78" i="1"/>
  <c r="AL70" i="1"/>
  <c r="AL30" i="1"/>
  <c r="AL22" i="1"/>
  <c r="AL15" i="1"/>
  <c r="AX15" i="1" s="1"/>
  <c r="AL198" i="1"/>
  <c r="AL197" i="1"/>
  <c r="AL141" i="1"/>
  <c r="AL133" i="1"/>
  <c r="AL117" i="1"/>
  <c r="AL109" i="1"/>
  <c r="AL101" i="1"/>
  <c r="AL93" i="1"/>
  <c r="AL77" i="1"/>
  <c r="AL69" i="1"/>
  <c r="AX69" i="1" s="1"/>
  <c r="AL37" i="1"/>
  <c r="AL13" i="1"/>
  <c r="AL79" i="1"/>
  <c r="AL60" i="1"/>
  <c r="AL80" i="1"/>
  <c r="AL40" i="1"/>
  <c r="AL175" i="1"/>
  <c r="AL143" i="1"/>
  <c r="AX143" i="1" s="1"/>
  <c r="AL135" i="1"/>
  <c r="AX135" i="1" s="1"/>
  <c r="AL111" i="1"/>
  <c r="AL103" i="1"/>
  <c r="AL71" i="1"/>
  <c r="AX71" i="1" s="1"/>
  <c r="AL47" i="1"/>
  <c r="AL112" i="1"/>
  <c r="AL92" i="1"/>
  <c r="AL72" i="1"/>
  <c r="AL144" i="1"/>
  <c r="AL104" i="1"/>
  <c r="AL85" i="1"/>
  <c r="AL188" i="1"/>
  <c r="AL168" i="1"/>
  <c r="AL195" i="1"/>
  <c r="AL163" i="1"/>
  <c r="AL155" i="1"/>
  <c r="AL139" i="1"/>
  <c r="AL123" i="1"/>
  <c r="AL99" i="1"/>
  <c r="AL91" i="1"/>
  <c r="AL83" i="1"/>
  <c r="AL51" i="1"/>
  <c r="AL27" i="1"/>
  <c r="AL19" i="1"/>
  <c r="AL200" i="1"/>
  <c r="AL136" i="1"/>
  <c r="AL178" i="1"/>
  <c r="AL170" i="1"/>
  <c r="AL106" i="1"/>
  <c r="AX106" i="1" s="1"/>
  <c r="AL50" i="1"/>
  <c r="AL18" i="1"/>
  <c r="AL199" i="1"/>
  <c r="AX199" i="1" s="1"/>
  <c r="AL16" i="1"/>
  <c r="AL157" i="1"/>
  <c r="AL176" i="1"/>
  <c r="AL185" i="1"/>
  <c r="AL169" i="1"/>
  <c r="AX169" i="1" s="1"/>
  <c r="AL137" i="1"/>
  <c r="AL129" i="1"/>
  <c r="AL97" i="1"/>
  <c r="AX97" i="1" s="1"/>
  <c r="AL73" i="1"/>
  <c r="AL65" i="1"/>
  <c r="AL57" i="1"/>
  <c r="AL25" i="1"/>
  <c r="AL48" i="1"/>
  <c r="AL28" i="1"/>
  <c r="AL192" i="1"/>
  <c r="AL160" i="1"/>
  <c r="AL128" i="1"/>
  <c r="AL96" i="1"/>
  <c r="AL64" i="1"/>
  <c r="AL32" i="1"/>
  <c r="AL100" i="1"/>
  <c r="AL68" i="1"/>
  <c r="AL36" i="1"/>
  <c r="AL132" i="1"/>
  <c r="AL172" i="1"/>
  <c r="AL140" i="1"/>
  <c r="AL108" i="1"/>
  <c r="AL76" i="1"/>
  <c r="AL44" i="1"/>
  <c r="AL196" i="1"/>
  <c r="AL164" i="1"/>
  <c r="AL180" i="1"/>
  <c r="AL148" i="1"/>
  <c r="AL116" i="1"/>
  <c r="AL84" i="1"/>
  <c r="AL52" i="1"/>
  <c r="AL20" i="1"/>
  <c r="AL184" i="1"/>
  <c r="AL152" i="1"/>
  <c r="AL120" i="1"/>
  <c r="AL88" i="1"/>
  <c r="AL56" i="1"/>
  <c r="AL24" i="1"/>
  <c r="AX189" i="1"/>
  <c r="AX181" i="1"/>
  <c r="AX196" i="1"/>
  <c r="AX188" i="1"/>
  <c r="AX67" i="1"/>
  <c r="AX58" i="1"/>
  <c r="AX62" i="1"/>
  <c r="AX54" i="1"/>
  <c r="AX127" i="1"/>
  <c r="AX191" i="1"/>
  <c r="AX182" i="1"/>
  <c r="AX113" i="1"/>
  <c r="AX183" i="1"/>
  <c r="AX81" i="1"/>
  <c r="AX175" i="1"/>
  <c r="AX95" i="1"/>
  <c r="AX49" i="1"/>
  <c r="AX17" i="1"/>
  <c r="AX126" i="1"/>
  <c r="AX89" i="1"/>
  <c r="AX68" i="1"/>
  <c r="AX63" i="1"/>
  <c r="AX31" i="1"/>
  <c r="AX110" i="1"/>
  <c r="AX105" i="1"/>
  <c r="AX177" i="1"/>
  <c r="AX121" i="1"/>
  <c r="AX124" i="1"/>
  <c r="AX119" i="1"/>
  <c r="AX87" i="1"/>
  <c r="AX60" i="1"/>
  <c r="AX39" i="1"/>
  <c r="AX23" i="1"/>
  <c r="AL12" i="1"/>
  <c r="H3" i="7"/>
  <c r="G3" i="7"/>
  <c r="F3" i="7"/>
  <c r="D3" i="7"/>
  <c r="B3" i="7"/>
  <c r="AX170" i="1" l="1"/>
  <c r="AX53" i="1"/>
  <c r="AX61" i="1"/>
  <c r="AX82" i="1"/>
  <c r="AX146" i="1"/>
  <c r="AX160" i="1"/>
  <c r="AX28" i="1"/>
  <c r="AX156" i="1"/>
  <c r="AX29" i="1"/>
  <c r="AX93" i="1"/>
  <c r="AX22" i="1"/>
  <c r="AX86" i="1"/>
  <c r="AX33" i="1"/>
  <c r="AX25" i="1"/>
  <c r="AX164" i="1"/>
  <c r="AX37" i="1"/>
  <c r="AX94" i="1"/>
  <c r="AX163" i="1"/>
  <c r="AX34" i="1"/>
  <c r="AX98" i="1"/>
  <c r="AX184" i="1"/>
  <c r="AX173" i="1"/>
  <c r="AX43" i="1"/>
  <c r="AX171" i="1"/>
  <c r="AX42" i="1"/>
  <c r="AX56" i="1"/>
  <c r="AX51" i="1"/>
  <c r="AX122" i="1"/>
  <c r="AX72" i="1"/>
  <c r="AX66" i="1"/>
  <c r="AX130" i="1"/>
  <c r="AX194" i="1"/>
  <c r="AX80" i="1"/>
  <c r="AX144" i="1"/>
  <c r="AX140" i="1"/>
  <c r="AX70" i="1"/>
  <c r="AX75" i="1"/>
  <c r="AX157" i="1"/>
  <c r="AX74" i="1"/>
  <c r="AX138" i="1"/>
  <c r="AX21" i="1"/>
  <c r="AX149" i="1"/>
  <c r="AX78" i="1"/>
  <c r="AX83" i="1"/>
  <c r="AX198" i="1"/>
  <c r="AX125" i="1"/>
  <c r="AX107" i="1"/>
  <c r="AX167" i="1"/>
  <c r="AX115" i="1"/>
  <c r="AX102" i="1"/>
  <c r="AX90" i="1"/>
  <c r="AX36" i="1"/>
  <c r="AX88" i="1"/>
  <c r="AX152" i="1"/>
  <c r="AX197" i="1"/>
  <c r="AX139" i="1"/>
  <c r="AX92" i="1"/>
  <c r="AX147" i="1"/>
  <c r="AX45" i="1"/>
  <c r="AX79" i="1"/>
  <c r="AX18" i="1"/>
  <c r="AX27" i="1"/>
  <c r="AX117" i="1"/>
  <c r="AX133" i="1"/>
  <c r="AX129" i="1"/>
  <c r="AX155" i="1"/>
  <c r="AX30" i="1"/>
  <c r="AX132" i="1"/>
  <c r="AX148" i="1"/>
  <c r="AX26" i="1"/>
  <c r="AX154" i="1"/>
  <c r="AX35" i="1"/>
  <c r="AX200" i="1"/>
  <c r="AX13" i="1"/>
  <c r="AX141" i="1"/>
  <c r="AX84" i="1"/>
  <c r="AX137" i="1"/>
  <c r="AX99" i="1"/>
  <c r="AX136" i="1"/>
  <c r="AX111" i="1"/>
  <c r="AX47" i="1"/>
  <c r="AX50" i="1"/>
  <c r="AX178" i="1"/>
  <c r="AX57" i="1"/>
  <c r="AX123" i="1"/>
  <c r="AX186" i="1"/>
  <c r="AX104" i="1"/>
  <c r="AX168" i="1"/>
  <c r="AX101" i="1"/>
  <c r="AX77" i="1"/>
  <c r="AX48" i="1"/>
  <c r="AX190" i="1"/>
  <c r="AX195" i="1"/>
  <c r="AX112" i="1"/>
  <c r="AX109" i="1"/>
  <c r="AX73" i="1"/>
  <c r="AX185" i="1"/>
  <c r="AX65" i="1"/>
  <c r="AX176" i="1"/>
  <c r="AX85" i="1"/>
  <c r="AX19" i="1"/>
  <c r="AX16" i="1"/>
  <c r="AX24" i="1"/>
  <c r="AX103" i="1"/>
  <c r="AX64" i="1"/>
  <c r="AX91" i="1"/>
  <c r="AX180" i="1"/>
  <c r="AX128" i="1"/>
  <c r="AX192" i="1"/>
  <c r="AX96" i="1"/>
  <c r="AX20" i="1"/>
  <c r="AX100" i="1"/>
  <c r="AX52" i="1"/>
  <c r="AX32" i="1"/>
  <c r="AX76" i="1"/>
  <c r="AX44" i="1"/>
  <c r="AX108" i="1"/>
  <c r="AX116" i="1"/>
  <c r="AX172" i="1"/>
  <c r="AX120" i="1"/>
  <c r="AX12" i="1"/>
  <c r="F8" i="7" l="1"/>
  <c r="G14" i="7"/>
  <c r="G8" i="7" l="1"/>
  <c r="F9" i="7"/>
  <c r="G9" i="7" s="1"/>
  <c r="AL11" i="1"/>
  <c r="AX11" i="1" s="1"/>
  <c r="F15" i="7" l="1"/>
</calcChain>
</file>

<file path=xl/sharedStrings.xml><?xml version="1.0" encoding="utf-8"?>
<sst xmlns="http://schemas.openxmlformats.org/spreadsheetml/2006/main" count="169" uniqueCount="114">
  <si>
    <t>Valeur</t>
  </si>
  <si>
    <t>valeur</t>
  </si>
  <si>
    <t>Sexe</t>
  </si>
  <si>
    <t>COORDINATION</t>
  </si>
  <si>
    <t>NOM - Prénom</t>
  </si>
  <si>
    <t>Combativité</t>
  </si>
  <si>
    <t>Capacité d'apprentissage</t>
  </si>
  <si>
    <t>Nom</t>
  </si>
  <si>
    <t>Prénom</t>
  </si>
  <si>
    <t>Club</t>
  </si>
  <si>
    <t>Catégorie d'âge</t>
  </si>
  <si>
    <t>Poids</t>
  </si>
  <si>
    <t>Taille</t>
  </si>
  <si>
    <t>Équilibre pied droit</t>
  </si>
  <si>
    <t>Équilibre pied gauche</t>
  </si>
  <si>
    <t>Gainage coude</t>
  </si>
  <si>
    <t>PROPRIOCEPTION</t>
  </si>
  <si>
    <t>FORCE</t>
  </si>
  <si>
    <r>
      <t xml:space="preserve">COORDINATION
</t>
    </r>
    <r>
      <rPr>
        <i/>
        <sz val="12"/>
        <rFont val="Verdana"/>
        <family val="2"/>
      </rPr>
      <t xml:space="preserve">10 points </t>
    </r>
  </si>
  <si>
    <r>
      <t xml:space="preserve">FORCE
</t>
    </r>
    <r>
      <rPr>
        <i/>
        <sz val="12"/>
        <rFont val="Verdana"/>
        <family val="2"/>
      </rPr>
      <t xml:space="preserve">10 points </t>
    </r>
  </si>
  <si>
    <t>Match 1</t>
  </si>
  <si>
    <t>Match 2</t>
  </si>
  <si>
    <t>Match 3</t>
  </si>
  <si>
    <t>Défenseur (doit garder le score pendant 30 secondes)</t>
  </si>
  <si>
    <t>CTT 1</t>
  </si>
  <si>
    <t>1er essai</t>
  </si>
  <si>
    <t>4èm essai avec explication</t>
  </si>
  <si>
    <t>3èm essai</t>
  </si>
  <si>
    <t>2èm essai</t>
  </si>
  <si>
    <t>CTT 2</t>
  </si>
  <si>
    <t>CTT 3</t>
  </si>
  <si>
    <t>OK</t>
  </si>
  <si>
    <t>Non atteint</t>
  </si>
  <si>
    <t>PAHN - 1</t>
  </si>
  <si>
    <t>ÉVALUATION POUR LES U13 / U15</t>
  </si>
  <si>
    <t>Attaquant (doit aller chercher 2 points en 30 secondes)</t>
  </si>
  <si>
    <t>Sous-total évaluation Combativité / 35 points</t>
  </si>
  <si>
    <t>U13</t>
  </si>
  <si>
    <t>FORCE / 10 points</t>
  </si>
  <si>
    <t>Points</t>
  </si>
  <si>
    <t>GAINAGE</t>
  </si>
  <si>
    <t>≥300</t>
  </si>
  <si>
    <t>Num dossard</t>
  </si>
  <si>
    <t>NOTE TOTALE MOYENNE/ 100 points</t>
  </si>
  <si>
    <t>COMBATIVITÉ / 36 pts</t>
  </si>
  <si>
    <t>TECHNICO-TACTIQUE / 36 points</t>
  </si>
  <si>
    <t>EVALUATION TAPIS - LUTTE / 72 points</t>
  </si>
  <si>
    <t>PROPRIOCEPTION / 8 points</t>
  </si>
  <si>
    <t>ÉVALUATION PHYSIQUE - 28 points</t>
  </si>
  <si>
    <t>COORDINATION / 10 points</t>
  </si>
  <si>
    <t>Capacité d'apprentissage / 36 pts</t>
  </si>
  <si>
    <t>Sous-total évaluation Technico-tactique / 36 points</t>
  </si>
  <si>
    <t>Sous-total évaluation Tapis-lutte / 72 points</t>
  </si>
  <si>
    <t>Sous-total évaluation Physique / 28 points</t>
  </si>
  <si>
    <t>M</t>
  </si>
  <si>
    <t>COMPRÉHENSION TECHNIQUE</t>
  </si>
  <si>
    <t>Le lutteur y arrive au bout du 4ème essai avec des explications</t>
  </si>
  <si>
    <t>Le lutteur y arrive au 3ème essai</t>
  </si>
  <si>
    <t>Le lutteur y arrive au 2ème essai</t>
  </si>
  <si>
    <t>COMBATIVITÉ</t>
  </si>
  <si>
    <t>Le lutteur y arrive au 1er essai</t>
  </si>
  <si>
    <t>Le lutteur n'y arrive pas, même après explications</t>
  </si>
  <si>
    <t>VALEURS DE REFERENCE
PAHN-1</t>
  </si>
  <si>
    <t>ÉVALUATION PAHN - 1</t>
  </si>
  <si>
    <r>
      <t>PROPRIOCEPTION
8</t>
    </r>
    <r>
      <rPr>
        <i/>
        <sz val="11"/>
        <rFont val="Verdana"/>
        <family val="2"/>
      </rPr>
      <t xml:space="preserve"> points </t>
    </r>
  </si>
  <si>
    <r>
      <t xml:space="preserve">ÉVALUATION PHYSIQUE </t>
    </r>
    <r>
      <rPr>
        <i/>
        <sz val="14"/>
        <rFont val="Verdana"/>
        <family val="2"/>
      </rPr>
      <t>28 points</t>
    </r>
  </si>
  <si>
    <t>PROFILE</t>
  </si>
  <si>
    <t>À la fin des 30 secondes de lutte à thème, le lutteur n'est pas parvenu à maintenir son avance</t>
  </si>
  <si>
    <t>À la fin des 30 secondes de lutte à thème, le lutteur est parvenu à maintenir son avance</t>
  </si>
  <si>
    <t>À la fin des 30 secondes de lutte à thème, le lutteur est parvenu à remonter au score et prendre l'avance.</t>
  </si>
  <si>
    <t>À la fin des 30 secondes de lutte à thème, le lutteur n'est pas parvenu à remonter au score et prendre l'avance.</t>
  </si>
  <si>
    <t>Attaquant
(3 matchs, notation identique)</t>
  </si>
  <si>
    <t>Défenseur
(3 matchs, notation identique)</t>
  </si>
  <si>
    <t>Note au test</t>
  </si>
  <si>
    <r>
      <t xml:space="preserve">MATCHS
</t>
    </r>
    <r>
      <rPr>
        <i/>
        <sz val="12"/>
        <rFont val="Verdana"/>
        <family val="2"/>
      </rPr>
      <t>36 points</t>
    </r>
  </si>
  <si>
    <r>
      <t xml:space="preserve">TECHNICO-TACTIQUE
</t>
    </r>
    <r>
      <rPr>
        <i/>
        <sz val="12"/>
        <rFont val="Verdana"/>
        <family val="2"/>
      </rPr>
      <t>36 points</t>
    </r>
  </si>
  <si>
    <t>Note ramenée sur 100</t>
  </si>
  <si>
    <t>TOTAL SUR 100 :</t>
  </si>
  <si>
    <r>
      <t xml:space="preserve">EVALUATION LUTTE 
</t>
    </r>
    <r>
      <rPr>
        <i/>
        <sz val="14"/>
        <rFont val="Verdana"/>
        <family val="2"/>
      </rPr>
      <t>72 points</t>
    </r>
  </si>
  <si>
    <t>CTT 1, CTT 2, CTT 3
(notation identique)</t>
  </si>
  <si>
    <t>NOM1</t>
  </si>
  <si>
    <t>Prenom1</t>
  </si>
  <si>
    <t>Numéro de dossard</t>
  </si>
  <si>
    <r>
      <t xml:space="preserve">Gainage coude
</t>
    </r>
    <r>
      <rPr>
        <i/>
        <sz val="11"/>
        <rFont val="Verdana"/>
        <family val="2"/>
      </rPr>
      <t>(Temps en seconde)</t>
    </r>
  </si>
  <si>
    <r>
      <t xml:space="preserve">Pied droit
</t>
    </r>
    <r>
      <rPr>
        <i/>
        <sz val="11"/>
        <rFont val="Verdana"/>
        <family val="2"/>
      </rPr>
      <t>(Temps en seconde)</t>
    </r>
  </si>
  <si>
    <r>
      <t xml:space="preserve">Pied gauche
</t>
    </r>
    <r>
      <rPr>
        <i/>
        <sz val="11"/>
        <rFont val="Verdana"/>
        <family val="2"/>
      </rPr>
      <t>(Temps en seconde)</t>
    </r>
  </si>
  <si>
    <t>≥120</t>
  </si>
  <si>
    <t>Club 1</t>
  </si>
  <si>
    <t>&lt; 30</t>
  </si>
  <si>
    <t>Corde à sauter
Sauts simples</t>
  </si>
  <si>
    <t>Corde à sauter
Croisés-décroisés</t>
  </si>
  <si>
    <t>SAUTS SIMPLES</t>
  </si>
  <si>
    <t>SAUTS CROISÉS-DÉCROISÉS</t>
  </si>
  <si>
    <t>Corde à sauter - sauts simples</t>
  </si>
  <si>
    <t>Corde à sauter - sauts croisés-décroisés</t>
  </si>
  <si>
    <t>Corde à sauter - croisés/décroisés</t>
  </si>
  <si>
    <t>&lt; 5</t>
  </si>
  <si>
    <t>5 ≤ X &lt; 20</t>
  </si>
  <si>
    <t>20 ≤ X &lt; 30</t>
  </si>
  <si>
    <t>30 ≤ X &lt;40</t>
  </si>
  <si>
    <t>40 ≤ X &lt; 50</t>
  </si>
  <si>
    <t>≥50</t>
  </si>
  <si>
    <t>30 ≤ X &lt; 60</t>
  </si>
  <si>
    <t>60 ≤ X &lt; 90</t>
  </si>
  <si>
    <t>90 ≤ X &lt; 120</t>
  </si>
  <si>
    <t>120 ≤ X &lt; 150</t>
  </si>
  <si>
    <t>≥150</t>
  </si>
  <si>
    <t>30 ≤ X &lt; 90</t>
  </si>
  <si>
    <t xml:space="preserve"> 90 ≤ X &lt; 150</t>
  </si>
  <si>
    <t>150 ≤ X &lt; 210</t>
  </si>
  <si>
    <t>210 ≤ X &lt; 300</t>
  </si>
  <si>
    <r>
      <t xml:space="preserve">Gainage coude 
</t>
    </r>
    <r>
      <rPr>
        <b/>
        <sz val="10"/>
        <rFont val="Verdana"/>
        <family val="2"/>
      </rPr>
      <t>(en secondes)</t>
    </r>
  </si>
  <si>
    <r>
      <t xml:space="preserve">Pied droit / 4 points
</t>
    </r>
    <r>
      <rPr>
        <b/>
        <sz val="10"/>
        <rFont val="Verdana"/>
        <family val="2"/>
      </rPr>
      <t>(en secondes)</t>
    </r>
  </si>
  <si>
    <r>
      <t xml:space="preserve">Pied gauche / 4 points
</t>
    </r>
    <r>
      <rPr>
        <b/>
        <sz val="10"/>
        <rFont val="Verdana"/>
        <family val="2"/>
      </rPr>
      <t>(en secondes)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</si>
</sst>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b/>
      <sz val="18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i/>
      <sz val="14"/>
      <name val="Verdana"/>
      <family val="2"/>
    </font>
    <font>
      <i/>
      <sz val="11"/>
      <name val="Verdana"/>
      <family val="2"/>
    </font>
    <font>
      <b/>
      <i/>
      <sz val="10"/>
      <color rgb="FF0070C0"/>
      <name val="Verdana"/>
      <family val="2"/>
    </font>
    <font>
      <i/>
      <sz val="10"/>
      <color rgb="FF0070C0"/>
      <name val="Verdana"/>
      <family val="2"/>
    </font>
    <font>
      <i/>
      <sz val="14"/>
      <color rgb="FF0070C0"/>
      <name val="Verdana"/>
      <family val="2"/>
    </font>
    <font>
      <sz val="14"/>
      <color theme="1"/>
      <name val="Verdana"/>
      <family val="2"/>
    </font>
    <font>
      <i/>
      <sz val="8"/>
      <name val="Verdana"/>
      <family val="2"/>
    </font>
    <font>
      <sz val="12"/>
      <color theme="0"/>
      <name val="Verdana"/>
      <family val="2"/>
    </font>
    <font>
      <sz val="18"/>
      <name val="Verdana"/>
      <family val="2"/>
    </font>
    <font>
      <sz val="10"/>
      <color theme="1"/>
      <name val="Verdana"/>
      <family val="2"/>
    </font>
    <font>
      <i/>
      <sz val="14"/>
      <color theme="1"/>
      <name val="Verdana"/>
      <family val="2"/>
    </font>
    <font>
      <i/>
      <sz val="10"/>
      <color theme="4"/>
      <name val="Verdana"/>
      <family val="2"/>
    </font>
    <font>
      <i/>
      <sz val="14"/>
      <color theme="4"/>
      <name val="Verdana"/>
      <family val="2"/>
    </font>
    <font>
      <sz val="18"/>
      <color theme="0" tint="-0.249977111117893"/>
      <name val="Verdana"/>
      <family val="2"/>
    </font>
    <font>
      <sz val="10"/>
      <color theme="0" tint="-0.249977111117893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" fontId="3" fillId="5" borderId="1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" fontId="4" fillId="5" borderId="1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Continuous"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0" fontId="8" fillId="12" borderId="0" xfId="0" applyFont="1" applyFill="1" applyAlignment="1">
      <alignment horizontal="right" vertical="center"/>
    </xf>
    <xf numFmtId="0" fontId="8" fillId="12" borderId="0" xfId="0" applyFont="1" applyFill="1" applyAlignment="1">
      <alignment horizontal="center" vertical="center" wrapText="1"/>
    </xf>
    <xf numFmtId="0" fontId="18" fillId="10" borderId="1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24" fillId="12" borderId="0" xfId="0" applyFont="1" applyFill="1" applyAlignment="1">
      <alignment horizontal="center" vertical="center" wrapText="1"/>
    </xf>
    <xf numFmtId="0" fontId="25" fillId="1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Continuous" vertical="center" wrapText="1"/>
    </xf>
    <xf numFmtId="0" fontId="4" fillId="7" borderId="9" xfId="0" applyFont="1" applyFill="1" applyBorder="1" applyAlignment="1">
      <alignment horizontal="centerContinuous" vertical="center" wrapText="1"/>
    </xf>
    <xf numFmtId="0" fontId="4" fillId="7" borderId="6" xfId="0" applyFont="1" applyFill="1" applyBorder="1" applyAlignment="1">
      <alignment horizontal="centerContinuous" vertical="center"/>
    </xf>
    <xf numFmtId="0" fontId="2" fillId="7" borderId="9" xfId="0" applyFont="1" applyFill="1" applyBorder="1" applyAlignment="1">
      <alignment horizontal="centerContinuous" vertical="center"/>
    </xf>
    <xf numFmtId="0" fontId="4" fillId="4" borderId="1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Continuous" vertical="center" wrapText="1"/>
    </xf>
    <xf numFmtId="0" fontId="0" fillId="7" borderId="1" xfId="0" applyFill="1" applyBorder="1" applyAlignment="1">
      <alignment horizontal="centerContinuous" vertical="center" wrapText="1"/>
    </xf>
    <xf numFmtId="0" fontId="0" fillId="7" borderId="1" xfId="0" applyFill="1" applyBorder="1" applyAlignment="1">
      <alignment horizontal="centerContinuous" vertical="center"/>
    </xf>
    <xf numFmtId="0" fontId="2" fillId="4" borderId="1" xfId="0" applyFont="1" applyFill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0" fillId="14" borderId="0" xfId="0" applyFill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E79"/>
      <color rgb="FFCCFFFF"/>
      <color rgb="FFFF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'fiche d''évaluation individuelle'!$C$8:$C$14</c:f>
              <c:strCache>
                <c:ptCount val="7"/>
                <c:pt idx="0">
                  <c:v>Combativité</c:v>
                </c:pt>
                <c:pt idx="1">
                  <c:v>Capacité d'apprentissage</c:v>
                </c:pt>
                <c:pt idx="2">
                  <c:v>Corde à sauter - sauts simples</c:v>
                </c:pt>
                <c:pt idx="3">
                  <c:v>Corde à sauter - sauts croisés-décroisés</c:v>
                </c:pt>
                <c:pt idx="4">
                  <c:v>Équilibre pied droit</c:v>
                </c:pt>
                <c:pt idx="5">
                  <c:v>Équilibre pied gauche</c:v>
                </c:pt>
                <c:pt idx="6">
                  <c:v>Gainage coude</c:v>
                </c:pt>
              </c:strCache>
            </c:strRef>
          </c:cat>
          <c:val>
            <c:numRef>
              <c:f>'fiche d''évaluation individuelle'!$D$8:$D$14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8DB-0C46-A770-25B8C0FAF30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'fiche d''évaluation individuelle'!$C$8:$C$14</c:f>
              <c:strCache>
                <c:ptCount val="7"/>
                <c:pt idx="0">
                  <c:v>Combativité</c:v>
                </c:pt>
                <c:pt idx="1">
                  <c:v>Capacité d'apprentissage</c:v>
                </c:pt>
                <c:pt idx="2">
                  <c:v>Corde à sauter - sauts simples</c:v>
                </c:pt>
                <c:pt idx="3">
                  <c:v>Corde à sauter - sauts croisés-décroisés</c:v>
                </c:pt>
                <c:pt idx="4">
                  <c:v>Équilibre pied droit</c:v>
                </c:pt>
                <c:pt idx="5">
                  <c:v>Équilibre pied gauche</c:v>
                </c:pt>
                <c:pt idx="6">
                  <c:v>Gainage coude</c:v>
                </c:pt>
              </c:strCache>
            </c:strRef>
          </c:cat>
          <c:val>
            <c:numRef>
              <c:f>'fiche d''évaluation individuelle'!$E$8:$E$14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A8DB-0C46-A770-25B8C0FAF30E}"/>
            </c:ext>
          </c:extLst>
        </c:ser>
        <c:ser>
          <c:idx val="2"/>
          <c:order val="2"/>
          <c:spPr>
            <a:solidFill>
              <a:schemeClr val="tx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'fiche d''évaluation individuelle'!$C$8:$C$14</c:f>
              <c:strCache>
                <c:ptCount val="7"/>
                <c:pt idx="0">
                  <c:v>Combativité</c:v>
                </c:pt>
                <c:pt idx="1">
                  <c:v>Capacité d'apprentissage</c:v>
                </c:pt>
                <c:pt idx="2">
                  <c:v>Corde à sauter - sauts simples</c:v>
                </c:pt>
                <c:pt idx="3">
                  <c:v>Corde à sauter - sauts croisés-décroisés</c:v>
                </c:pt>
                <c:pt idx="4">
                  <c:v>Équilibre pied droit</c:v>
                </c:pt>
                <c:pt idx="5">
                  <c:v>Équilibre pied gauche</c:v>
                </c:pt>
                <c:pt idx="6">
                  <c:v>Gainage coude</c:v>
                </c:pt>
              </c:strCache>
            </c:strRef>
          </c:cat>
          <c:val>
            <c:numRef>
              <c:f>'fiche d''évaluation individuelle'!$G$8:$G$14</c:f>
              <c:numCache>
                <c:formatCode>0.0</c:formatCode>
                <c:ptCount val="7"/>
                <c:pt idx="0">
                  <c:v>33.333333333333336</c:v>
                </c:pt>
                <c:pt idx="1">
                  <c:v>66.666666666666671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75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DB-0C46-A770-25B8C0FA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68172160"/>
        <c:axId val="1908108336"/>
      </c:barChart>
      <c:catAx>
        <c:axId val="66817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8108336"/>
        <c:crosses val="autoZero"/>
        <c:auto val="1"/>
        <c:lblAlgn val="ctr"/>
        <c:lblOffset val="100"/>
        <c:noMultiLvlLbl val="0"/>
      </c:catAx>
      <c:valAx>
        <c:axId val="1908108336"/>
        <c:scaling>
          <c:orientation val="minMax"/>
          <c:max val="100"/>
        </c:scaling>
        <c:delete val="1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817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17</xdr:row>
      <xdr:rowOff>165100</xdr:rowOff>
    </xdr:from>
    <xdr:to>
      <xdr:col>6</xdr:col>
      <xdr:colOff>622300</xdr:colOff>
      <xdr:row>25</xdr:row>
      <xdr:rowOff>25400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46923E0-1BE5-B8C0-A8FC-09C46C3A3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88900</xdr:colOff>
      <xdr:row>0</xdr:row>
      <xdr:rowOff>63500</xdr:rowOff>
    </xdr:from>
    <xdr:to>
      <xdr:col>0</xdr:col>
      <xdr:colOff>894266</xdr:colOff>
      <xdr:row>1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673D95-A4D8-A01B-2EDA-8927C04B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3500"/>
          <a:ext cx="805366" cy="6604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</cdr:x>
      <cdr:y>0.0384</cdr:y>
    </cdr:from>
    <cdr:to>
      <cdr:x>0.98456</cdr:x>
      <cdr:y>0.20507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8C1826D0-45ED-C556-FF55-E7E7EB8B7FE1}"/>
            </a:ext>
          </a:extLst>
        </cdr:cNvPr>
        <cdr:cNvSpPr/>
      </cdr:nvSpPr>
      <cdr:spPr bwMode="auto">
        <a:xfrm xmlns:a="http://schemas.openxmlformats.org/drawingml/2006/main">
          <a:off x="140584" y="127295"/>
          <a:ext cx="6744090" cy="55245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50933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0.0201</cdr:x>
      <cdr:y>0.2069</cdr:y>
    </cdr:from>
    <cdr:to>
      <cdr:x>0.98456</cdr:x>
      <cdr:y>0.35249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3DECAAF2-A80D-78DC-62FC-BF661A0CA897}"/>
            </a:ext>
          </a:extLst>
        </cdr:cNvPr>
        <cdr:cNvSpPr/>
      </cdr:nvSpPr>
      <cdr:spPr bwMode="auto">
        <a:xfrm xmlns:a="http://schemas.openxmlformats.org/drawingml/2006/main">
          <a:off x="140552" y="685811"/>
          <a:ext cx="6744102" cy="48258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  <a:alpha val="50933"/>
          </a:scheme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0.0201</cdr:x>
      <cdr:y>0.35249</cdr:y>
    </cdr:from>
    <cdr:to>
      <cdr:x>0.98456</cdr:x>
      <cdr:y>0.50575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6F749201-B9D7-B999-DFA9-E059488BA1C9}"/>
            </a:ext>
          </a:extLst>
        </cdr:cNvPr>
        <cdr:cNvSpPr/>
      </cdr:nvSpPr>
      <cdr:spPr bwMode="auto">
        <a:xfrm xmlns:a="http://schemas.openxmlformats.org/drawingml/2006/main">
          <a:off x="140552" y="1168409"/>
          <a:ext cx="6744102" cy="507992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50933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0.0208</cdr:x>
      <cdr:y>0.6594</cdr:y>
    </cdr:from>
    <cdr:to>
      <cdr:x>0.98526</cdr:x>
      <cdr:y>0.82607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B6FCE235-43FE-B1B3-489C-DCD75FD99657}"/>
            </a:ext>
          </a:extLst>
        </cdr:cNvPr>
        <cdr:cNvSpPr/>
      </cdr:nvSpPr>
      <cdr:spPr bwMode="auto">
        <a:xfrm xmlns:a="http://schemas.openxmlformats.org/drawingml/2006/main">
          <a:off x="145420" y="2185728"/>
          <a:ext cx="6744102" cy="552461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50933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0.0208</cdr:x>
      <cdr:y>0.50798</cdr:y>
    </cdr:from>
    <cdr:to>
      <cdr:x>0.98526</cdr:x>
      <cdr:y>0.659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8233708C-D85A-1847-3740-0869BC752503}"/>
            </a:ext>
          </a:extLst>
        </cdr:cNvPr>
        <cdr:cNvSpPr/>
      </cdr:nvSpPr>
      <cdr:spPr bwMode="auto">
        <a:xfrm xmlns:a="http://schemas.openxmlformats.org/drawingml/2006/main">
          <a:off x="145420" y="1683797"/>
          <a:ext cx="6744102" cy="500603"/>
        </a:xfrm>
        <a:prstGeom xmlns:a="http://schemas.openxmlformats.org/drawingml/2006/main" prst="rect">
          <a:avLst/>
        </a:prstGeom>
        <a:solidFill xmlns:a="http://schemas.openxmlformats.org/drawingml/2006/main">
          <a:srgbClr val="FF7E79">
            <a:alpha val="47720"/>
          </a:srgb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50800</xdr:rowOff>
    </xdr:from>
    <xdr:to>
      <xdr:col>0</xdr:col>
      <xdr:colOff>1371600</xdr:colOff>
      <xdr:row>3</xdr:row>
      <xdr:rowOff>117602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B17418-DA5F-ACF4-639C-07300DEB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0800"/>
          <a:ext cx="1181100" cy="96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200"/>
  <sheetViews>
    <sheetView tabSelected="1" zoomScaleNormal="100" zoomScaleSheetLayoutView="125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A12" sqref="A12"/>
    </sheetView>
  </sheetViews>
  <sheetFormatPr baseColWidth="10" defaultColWidth="10.6640625" defaultRowHeight="13" x14ac:dyDescent="0.15"/>
  <cols>
    <col min="1" max="1" width="5.83203125" style="1" customWidth="1"/>
    <col min="2" max="2" width="10.6640625" style="1"/>
    <col min="3" max="3" width="8.83203125" style="1" customWidth="1"/>
    <col min="4" max="7" width="5.83203125" style="1" customWidth="1"/>
    <col min="8" max="8" width="12.83203125" style="1" customWidth="1"/>
    <col min="9" max="36" width="7.6640625" style="1" customWidth="1"/>
    <col min="37" max="37" width="10.83203125" style="1" customWidth="1"/>
    <col min="38" max="38" width="11.6640625" style="1" customWidth="1"/>
    <col min="39" max="48" width="10.5" style="1" customWidth="1"/>
    <col min="49" max="49" width="11.6640625" style="1" customWidth="1"/>
    <col min="50" max="16384" width="10.6640625" style="1"/>
  </cols>
  <sheetData>
    <row r="1" spans="1:50" x14ac:dyDescent="0.1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  <c r="AW1" s="1">
        <v>49</v>
      </c>
      <c r="AX1" s="1">
        <v>50</v>
      </c>
    </row>
    <row r="2" spans="1:50" ht="13" customHeight="1" x14ac:dyDescent="0.15">
      <c r="B2" s="89" t="s">
        <v>34</v>
      </c>
      <c r="C2" s="89"/>
      <c r="D2" s="89"/>
      <c r="E2" s="89"/>
      <c r="F2" s="89"/>
      <c r="G2" s="89"/>
      <c r="H2" s="89"/>
    </row>
    <row r="3" spans="1:50" x14ac:dyDescent="0.15">
      <c r="B3" s="89"/>
      <c r="C3" s="89"/>
      <c r="D3" s="89"/>
      <c r="E3" s="89"/>
      <c r="F3" s="89"/>
      <c r="G3" s="89"/>
      <c r="H3" s="89"/>
    </row>
    <row r="4" spans="1:50" x14ac:dyDescent="0.15">
      <c r="B4" s="89"/>
      <c r="C4" s="89"/>
      <c r="D4" s="89"/>
      <c r="E4" s="89"/>
      <c r="F4" s="89"/>
      <c r="G4" s="89"/>
      <c r="H4" s="89"/>
    </row>
    <row r="5" spans="1:50" ht="39" customHeight="1" x14ac:dyDescent="0.15">
      <c r="B5" s="95" t="s">
        <v>33</v>
      </c>
      <c r="C5" s="95"/>
      <c r="D5" s="95"/>
      <c r="E5" s="95"/>
      <c r="F5" s="95"/>
      <c r="G5" s="95"/>
      <c r="H5" s="95"/>
      <c r="I5" s="51" t="s">
        <v>46</v>
      </c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73" t="s">
        <v>52</v>
      </c>
      <c r="AM5" s="76" t="s">
        <v>48</v>
      </c>
      <c r="AN5" s="76"/>
      <c r="AO5" s="76"/>
      <c r="AP5" s="76"/>
      <c r="AQ5" s="76"/>
      <c r="AR5" s="76"/>
      <c r="AS5" s="76"/>
      <c r="AT5" s="76"/>
      <c r="AU5" s="76"/>
      <c r="AV5" s="76"/>
      <c r="AW5" s="73" t="s">
        <v>53</v>
      </c>
      <c r="AX5" s="86" t="s">
        <v>43</v>
      </c>
    </row>
    <row r="6" spans="1:50" ht="51" customHeight="1" x14ac:dyDescent="0.15">
      <c r="I6" s="53" t="s">
        <v>44</v>
      </c>
      <c r="J6" s="54"/>
      <c r="K6" s="52"/>
      <c r="L6" s="52"/>
      <c r="M6" s="52"/>
      <c r="N6" s="52"/>
      <c r="O6" s="52"/>
      <c r="P6" s="52"/>
      <c r="Q6" s="52"/>
      <c r="R6" s="52"/>
      <c r="S6" s="52"/>
      <c r="T6" s="52"/>
      <c r="U6" s="96" t="s">
        <v>36</v>
      </c>
      <c r="V6" s="55" t="s">
        <v>45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96" t="s">
        <v>51</v>
      </c>
      <c r="AL6" s="74"/>
      <c r="AM6" s="77" t="s">
        <v>38</v>
      </c>
      <c r="AN6" s="78"/>
      <c r="AO6" s="81" t="s">
        <v>49</v>
      </c>
      <c r="AP6" s="82"/>
      <c r="AQ6" s="83"/>
      <c r="AR6" s="83"/>
      <c r="AS6" s="77" t="s">
        <v>47</v>
      </c>
      <c r="AT6" s="77"/>
      <c r="AU6" s="77"/>
      <c r="AV6" s="77"/>
      <c r="AW6" s="74"/>
      <c r="AX6" s="87"/>
    </row>
    <row r="7" spans="1:50" ht="52" customHeight="1" x14ac:dyDescent="0.15">
      <c r="A7" s="56" t="s">
        <v>42</v>
      </c>
      <c r="B7" s="90" t="s">
        <v>7</v>
      </c>
      <c r="C7" s="93" t="s">
        <v>8</v>
      </c>
      <c r="D7" s="94" t="s">
        <v>10</v>
      </c>
      <c r="E7" s="94" t="s">
        <v>2</v>
      </c>
      <c r="F7" s="94" t="s">
        <v>11</v>
      </c>
      <c r="G7" s="94" t="s">
        <v>12</v>
      </c>
      <c r="H7" s="94" t="s">
        <v>9</v>
      </c>
      <c r="I7" s="58" t="s">
        <v>35</v>
      </c>
      <c r="J7" s="58"/>
      <c r="K7" s="59"/>
      <c r="L7" s="59"/>
      <c r="M7" s="59"/>
      <c r="N7" s="59"/>
      <c r="O7" s="58" t="s">
        <v>23</v>
      </c>
      <c r="P7" s="58"/>
      <c r="Q7" s="60"/>
      <c r="R7" s="60"/>
      <c r="S7" s="60"/>
      <c r="T7" s="60"/>
      <c r="U7" s="97"/>
      <c r="V7" s="61" t="s">
        <v>50</v>
      </c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97"/>
      <c r="AL7" s="74"/>
      <c r="AM7" s="78"/>
      <c r="AN7" s="78"/>
      <c r="AO7" s="84"/>
      <c r="AP7" s="85"/>
      <c r="AQ7" s="85"/>
      <c r="AR7" s="85"/>
      <c r="AS7" s="78"/>
      <c r="AT7" s="78"/>
      <c r="AU7" s="78"/>
      <c r="AV7" s="78"/>
      <c r="AW7" s="74"/>
      <c r="AX7" s="87"/>
    </row>
    <row r="8" spans="1:50" ht="35" customHeight="1" x14ac:dyDescent="0.15">
      <c r="A8" s="56"/>
      <c r="B8" s="91"/>
      <c r="C8" s="93"/>
      <c r="D8" s="94"/>
      <c r="E8" s="94"/>
      <c r="F8" s="94"/>
      <c r="G8" s="94"/>
      <c r="H8" s="94"/>
      <c r="I8" s="58" t="s">
        <v>20</v>
      </c>
      <c r="J8" s="58"/>
      <c r="K8" s="58" t="s">
        <v>21</v>
      </c>
      <c r="L8" s="58"/>
      <c r="M8" s="58" t="s">
        <v>22</v>
      </c>
      <c r="N8" s="58"/>
      <c r="O8" s="58" t="s">
        <v>20</v>
      </c>
      <c r="P8" s="58"/>
      <c r="Q8" s="58" t="s">
        <v>21</v>
      </c>
      <c r="R8" s="58"/>
      <c r="S8" s="58" t="s">
        <v>22</v>
      </c>
      <c r="T8" s="58"/>
      <c r="U8" s="97"/>
      <c r="V8" s="61" t="s">
        <v>24</v>
      </c>
      <c r="W8" s="59"/>
      <c r="X8" s="59"/>
      <c r="Y8" s="59"/>
      <c r="Z8" s="59"/>
      <c r="AA8" s="58" t="s">
        <v>29</v>
      </c>
      <c r="AB8" s="59"/>
      <c r="AC8" s="59"/>
      <c r="AD8" s="59"/>
      <c r="AE8" s="59"/>
      <c r="AF8" s="58" t="s">
        <v>30</v>
      </c>
      <c r="AG8" s="59"/>
      <c r="AH8" s="59"/>
      <c r="AI8" s="59"/>
      <c r="AJ8" s="59"/>
      <c r="AK8" s="97"/>
      <c r="AL8" s="74"/>
      <c r="AM8" s="79" t="s">
        <v>111</v>
      </c>
      <c r="AN8" s="80"/>
      <c r="AO8" s="79" t="s">
        <v>89</v>
      </c>
      <c r="AP8" s="80"/>
      <c r="AQ8" s="79" t="s">
        <v>90</v>
      </c>
      <c r="AR8" s="80"/>
      <c r="AS8" s="79" t="s">
        <v>112</v>
      </c>
      <c r="AT8" s="78"/>
      <c r="AU8" s="79" t="s">
        <v>113</v>
      </c>
      <c r="AV8" s="78"/>
      <c r="AW8" s="74"/>
      <c r="AX8" s="87"/>
    </row>
    <row r="9" spans="1:50" ht="47" customHeight="1" x14ac:dyDescent="0.15">
      <c r="A9" s="56"/>
      <c r="B9" s="92"/>
      <c r="C9" s="93"/>
      <c r="D9" s="94"/>
      <c r="E9" s="94"/>
      <c r="F9" s="94"/>
      <c r="G9" s="94"/>
      <c r="H9" s="94"/>
      <c r="I9" s="63" t="s">
        <v>31</v>
      </c>
      <c r="J9" s="63" t="s">
        <v>32</v>
      </c>
      <c r="K9" s="63" t="s">
        <v>31</v>
      </c>
      <c r="L9" s="63" t="s">
        <v>32</v>
      </c>
      <c r="M9" s="63" t="s">
        <v>31</v>
      </c>
      <c r="N9" s="63" t="s">
        <v>32</v>
      </c>
      <c r="O9" s="63" t="s">
        <v>31</v>
      </c>
      <c r="P9" s="63" t="s">
        <v>32</v>
      </c>
      <c r="Q9" s="63" t="s">
        <v>31</v>
      </c>
      <c r="R9" s="63" t="s">
        <v>32</v>
      </c>
      <c r="S9" s="63" t="s">
        <v>31</v>
      </c>
      <c r="T9" s="63" t="s">
        <v>32</v>
      </c>
      <c r="U9" s="97"/>
      <c r="V9" s="64" t="s">
        <v>25</v>
      </c>
      <c r="W9" s="63" t="s">
        <v>28</v>
      </c>
      <c r="X9" s="63" t="s">
        <v>27</v>
      </c>
      <c r="Y9" s="63" t="s">
        <v>26</v>
      </c>
      <c r="Z9" s="63" t="s">
        <v>32</v>
      </c>
      <c r="AA9" s="63" t="s">
        <v>25</v>
      </c>
      <c r="AB9" s="63" t="s">
        <v>28</v>
      </c>
      <c r="AC9" s="63" t="s">
        <v>27</v>
      </c>
      <c r="AD9" s="63" t="s">
        <v>26</v>
      </c>
      <c r="AE9" s="63" t="s">
        <v>32</v>
      </c>
      <c r="AF9" s="63" t="s">
        <v>25</v>
      </c>
      <c r="AG9" s="63" t="s">
        <v>28</v>
      </c>
      <c r="AH9" s="63" t="s">
        <v>27</v>
      </c>
      <c r="AI9" s="63" t="s">
        <v>26</v>
      </c>
      <c r="AJ9" s="63" t="s">
        <v>32</v>
      </c>
      <c r="AK9" s="97"/>
      <c r="AL9" s="75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5"/>
      <c r="AX9" s="88"/>
    </row>
    <row r="10" spans="1:50" ht="46" customHeight="1" x14ac:dyDescent="0.15">
      <c r="A10" s="57"/>
      <c r="B10" s="62"/>
      <c r="C10" s="57"/>
      <c r="D10" s="56"/>
      <c r="E10" s="56"/>
      <c r="F10" s="56"/>
      <c r="G10" s="56"/>
      <c r="H10" s="56"/>
      <c r="I10" s="66">
        <v>6</v>
      </c>
      <c r="J10" s="66">
        <v>0</v>
      </c>
      <c r="K10" s="66">
        <v>6</v>
      </c>
      <c r="L10" s="66">
        <v>0</v>
      </c>
      <c r="M10" s="66">
        <v>6</v>
      </c>
      <c r="N10" s="66">
        <v>0</v>
      </c>
      <c r="O10" s="66">
        <v>6</v>
      </c>
      <c r="P10" s="66">
        <v>0</v>
      </c>
      <c r="Q10" s="66">
        <v>6</v>
      </c>
      <c r="R10" s="66">
        <v>0</v>
      </c>
      <c r="S10" s="66">
        <v>6</v>
      </c>
      <c r="T10" s="66">
        <v>0</v>
      </c>
      <c r="U10" s="98"/>
      <c r="V10" s="67">
        <v>12</v>
      </c>
      <c r="W10" s="66">
        <v>8</v>
      </c>
      <c r="X10" s="66">
        <v>4</v>
      </c>
      <c r="Y10" s="66">
        <v>2</v>
      </c>
      <c r="Z10" s="66">
        <v>0</v>
      </c>
      <c r="AA10" s="67">
        <v>12</v>
      </c>
      <c r="AB10" s="66">
        <v>8</v>
      </c>
      <c r="AC10" s="66">
        <v>4</v>
      </c>
      <c r="AD10" s="66">
        <v>2</v>
      </c>
      <c r="AE10" s="66">
        <v>0</v>
      </c>
      <c r="AF10" s="67">
        <v>12</v>
      </c>
      <c r="AG10" s="66">
        <v>8</v>
      </c>
      <c r="AH10" s="66">
        <v>4</v>
      </c>
      <c r="AI10" s="66">
        <v>2</v>
      </c>
      <c r="AJ10" s="66">
        <v>0</v>
      </c>
      <c r="AK10" s="98"/>
      <c r="AL10" s="68"/>
      <c r="AM10" s="1" t="s">
        <v>1</v>
      </c>
      <c r="AN10" s="69" t="s">
        <v>39</v>
      </c>
      <c r="AO10" s="1" t="s">
        <v>1</v>
      </c>
      <c r="AP10" s="70" t="s">
        <v>39</v>
      </c>
      <c r="AQ10" s="1" t="s">
        <v>1</v>
      </c>
      <c r="AR10" s="70" t="s">
        <v>39</v>
      </c>
      <c r="AS10" s="39" t="s">
        <v>1</v>
      </c>
      <c r="AT10" s="70" t="s">
        <v>39</v>
      </c>
      <c r="AU10" s="39" t="s">
        <v>1</v>
      </c>
      <c r="AV10" s="70" t="s">
        <v>39</v>
      </c>
      <c r="AW10" s="68"/>
      <c r="AX10" s="65"/>
    </row>
    <row r="11" spans="1:50" ht="18" customHeight="1" x14ac:dyDescent="0.15">
      <c r="A11" s="33">
        <v>0</v>
      </c>
      <c r="B11" s="34" t="s">
        <v>80</v>
      </c>
      <c r="C11" s="35" t="s">
        <v>81</v>
      </c>
      <c r="D11" s="35" t="s">
        <v>37</v>
      </c>
      <c r="E11" s="35" t="s">
        <v>54</v>
      </c>
      <c r="F11" s="35">
        <v>40</v>
      </c>
      <c r="G11" s="35">
        <v>150</v>
      </c>
      <c r="H11" s="35" t="s">
        <v>87</v>
      </c>
      <c r="I11" s="35">
        <v>1</v>
      </c>
      <c r="J11" s="35"/>
      <c r="K11" s="35"/>
      <c r="L11" s="35">
        <v>1</v>
      </c>
      <c r="M11" s="35"/>
      <c r="N11" s="35"/>
      <c r="O11" s="35">
        <v>1</v>
      </c>
      <c r="P11" s="35"/>
      <c r="Q11" s="35"/>
      <c r="R11" s="35">
        <v>1</v>
      </c>
      <c r="S11" s="35"/>
      <c r="T11" s="35">
        <v>1</v>
      </c>
      <c r="U11" s="49">
        <f>$I11*$I$10+$J11*$J$10+$K11*$K$10+$L11*$L$10+$M11*$M$10+$N11*$N$10++$O11*$O$10+$P11*$P$10+$Q11*$Q$10+$R11*$R$10+$S11*$S$10+$T11*$T$10</f>
        <v>12</v>
      </c>
      <c r="V11" s="35">
        <v>1</v>
      </c>
      <c r="W11" s="35"/>
      <c r="X11" s="35"/>
      <c r="Y11" s="35"/>
      <c r="Z11" s="35"/>
      <c r="AA11" s="35"/>
      <c r="AB11" s="35">
        <v>1</v>
      </c>
      <c r="AC11" s="35"/>
      <c r="AD11" s="35"/>
      <c r="AE11" s="35"/>
      <c r="AF11" s="35"/>
      <c r="AG11" s="35"/>
      <c r="AH11" s="35">
        <v>1</v>
      </c>
      <c r="AI11" s="35"/>
      <c r="AJ11" s="35"/>
      <c r="AK11" s="49">
        <f>$V11*$V$10+$W11*$W$10+$X11*$X$10+$Y11*$Y$10+$Z11*$Z$10+$AA11*$AA$10+$AB11*$AB$10+$AC11*$AC$10+$AD11*$AD$10+$AE11*$AE$10+$AF11*$AF$10+$AG11*$AG$10+$AH11*$AH$10+$AI11*$AI$10+$AJ11*$AJ$10</f>
        <v>24</v>
      </c>
      <c r="AL11" s="50">
        <f>U11+AK11</f>
        <v>36</v>
      </c>
      <c r="AM11" s="35">
        <v>176</v>
      </c>
      <c r="AN11" s="42">
        <f>IF(AM11="",0,VLOOKUP(AM11,'Valeur points'!A3:B379,2))</f>
        <v>6</v>
      </c>
      <c r="AO11" s="35">
        <v>40</v>
      </c>
      <c r="AP11" s="47">
        <f>IF(AO11="",0,VLOOKUP(AO11,'Valeur points'!$G$3:$H$203,2))</f>
        <v>1</v>
      </c>
      <c r="AQ11" s="35">
        <v>12</v>
      </c>
      <c r="AR11" s="47">
        <f>IF(AQ11="",0,VLOOKUP(AQ11,'Valeur points'!$J$3:$K$143,2))</f>
        <v>1</v>
      </c>
      <c r="AS11" s="35">
        <v>30</v>
      </c>
      <c r="AT11" s="47">
        <f>IF(AS11="",0,VLOOKUP(AS11,'Valeur points'!$D$3:$E$303,2))</f>
        <v>1</v>
      </c>
      <c r="AU11" s="35">
        <v>90</v>
      </c>
      <c r="AV11" s="47">
        <f>IF(AU11="",0,VLOOKUP(AU11,'Valeur points'!$D$3:$E$303,2))</f>
        <v>3</v>
      </c>
      <c r="AW11" s="48">
        <f>AN11+AP11+AR11+AT11+AV11</f>
        <v>12</v>
      </c>
      <c r="AX11" s="44">
        <f t="shared" ref="AX11:AX42" si="0">AW11+AL11</f>
        <v>48</v>
      </c>
    </row>
    <row r="12" spans="1:50" ht="18" customHeight="1" x14ac:dyDescent="0.15">
      <c r="A12" s="33"/>
      <c r="B12" s="34"/>
      <c r="C12" s="35"/>
      <c r="D12" s="35"/>
      <c r="E12" s="35"/>
      <c r="F12" s="35"/>
      <c r="G12" s="35"/>
      <c r="H12" s="3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45">
        <f t="shared" ref="U12:U75" si="1">$I12*$I$10+$J12*$J$10+$K12*$K$10+$L12*$L$10+$M12*$M$10+$N12*$N$10++$O12*$O$10+$P12*$P$10+$Q12*$Q$10+$R12*$R$10+$S12*$S$10+$T12*$T$10</f>
        <v>0</v>
      </c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5">
        <f t="shared" ref="AK12:AK75" si="2">$V12*$V$10+$W12*$W$10+$X12*$X$10+$Y12*$Y$10+$Z12*$Z$10+$AA12*$AA$10+$AB12*$AB$10+$AC12*$AC$10+$AD12*$AD$10+$AE12*$AE$10+$AF12*$AF$10+$AG12*$AG$10+$AH12*$AH$10+$AI12*$AI$10+$AJ12*$AJ$10</f>
        <v>0</v>
      </c>
      <c r="AL12" s="46">
        <f t="shared" ref="AL12:AL75" si="3">U12+AK12</f>
        <v>0</v>
      </c>
      <c r="AM12" s="36"/>
      <c r="AN12" s="42">
        <f>IF(AM12="",0,VLOOKUP(AM12,'Valeur points'!A4:B380,2))</f>
        <v>0</v>
      </c>
      <c r="AO12" s="38"/>
      <c r="AP12" s="42">
        <f>IF(AO12="",0,VLOOKUP(AO12,'Valeur points'!$G$3:$H$203,2))</f>
        <v>0</v>
      </c>
      <c r="AQ12" s="71"/>
      <c r="AR12" s="42">
        <f>IF(AQ12="",0,VLOOKUP(AQ12,'Valeur points'!$J$3:$K$143,2))</f>
        <v>0</v>
      </c>
      <c r="AS12" s="38"/>
      <c r="AT12" s="42">
        <f>IF(AS12="",0,VLOOKUP(AS12,'Valeur points'!$D$3:$E$303,2))</f>
        <v>0</v>
      </c>
      <c r="AU12" s="38"/>
      <c r="AV12" s="42">
        <f>IF(AU12="",0,VLOOKUP(AU12,'Valeur points'!$D$3:$E$303,2))</f>
        <v>0</v>
      </c>
      <c r="AW12" s="43">
        <f>AN12+AP12+AR12+AT12+AV12</f>
        <v>0</v>
      </c>
      <c r="AX12" s="44">
        <f t="shared" si="0"/>
        <v>0</v>
      </c>
    </row>
    <row r="13" spans="1:50" ht="18" customHeight="1" x14ac:dyDescent="0.15">
      <c r="A13" s="33"/>
      <c r="B13" s="34"/>
      <c r="C13" s="35"/>
      <c r="D13" s="35"/>
      <c r="E13" s="35"/>
      <c r="F13" s="35"/>
      <c r="G13" s="35"/>
      <c r="H13" s="35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45">
        <f t="shared" si="1"/>
        <v>0</v>
      </c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45">
        <f t="shared" si="2"/>
        <v>0</v>
      </c>
      <c r="AL13" s="46">
        <f t="shared" si="3"/>
        <v>0</v>
      </c>
      <c r="AM13" s="38"/>
      <c r="AN13" s="42">
        <f>IF(AM13="",0,VLOOKUP(AM13,'Valeur points'!A5:B381,2))</f>
        <v>0</v>
      </c>
      <c r="AO13" s="38"/>
      <c r="AP13" s="42">
        <f>IF(AO13="",0,VLOOKUP(AO13,'Valeur points'!$G$3:$H$203,2))</f>
        <v>0</v>
      </c>
      <c r="AQ13" s="71"/>
      <c r="AR13" s="42">
        <f>IF(AQ13="",0,VLOOKUP(AQ13,'Valeur points'!$J$3:$K$143,2))</f>
        <v>0</v>
      </c>
      <c r="AS13" s="38"/>
      <c r="AT13" s="42">
        <f>IF(AS13="",0,VLOOKUP(AS13,'Valeur points'!$D$3:$E$303,2))</f>
        <v>0</v>
      </c>
      <c r="AU13" s="38"/>
      <c r="AV13" s="42">
        <f>IF(AU13="",0,VLOOKUP(AU13,'Valeur points'!$D$3:$E$303,2))</f>
        <v>0</v>
      </c>
      <c r="AW13" s="43">
        <f t="shared" ref="AW13:AW76" si="4">AN13+AP13+AR13+AT13+AV13</f>
        <v>0</v>
      </c>
      <c r="AX13" s="44">
        <f t="shared" si="0"/>
        <v>0</v>
      </c>
    </row>
    <row r="14" spans="1:50" ht="18" customHeight="1" x14ac:dyDescent="0.15">
      <c r="A14" s="33"/>
      <c r="B14" s="34"/>
      <c r="C14" s="35"/>
      <c r="D14" s="35"/>
      <c r="E14" s="35"/>
      <c r="F14" s="35"/>
      <c r="G14" s="35"/>
      <c r="H14" s="35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45">
        <f>$I14*$I$10+$J14*$J$10+$K14*$K$10+$L14*$L$10+$M14*$M$10+$N14*$N$10++$O14*$O$10+$P14*$P$10+$Q14*$Q$10+$R14*$R$10+$S14*$S$10+$T14*$T$10</f>
        <v>0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45">
        <f t="shared" si="2"/>
        <v>0</v>
      </c>
      <c r="AL14" s="46">
        <f t="shared" si="3"/>
        <v>0</v>
      </c>
      <c r="AM14" s="38"/>
      <c r="AN14" s="42">
        <f>IF(AM14="",0,VLOOKUP(AM14,'Valeur points'!A6:B382,2))</f>
        <v>0</v>
      </c>
      <c r="AO14" s="38"/>
      <c r="AP14" s="42">
        <f>IF(AO14="",0,VLOOKUP(AO14,'Valeur points'!$G$3:$H$203,2))</f>
        <v>0</v>
      </c>
      <c r="AQ14" s="71"/>
      <c r="AR14" s="42">
        <f>IF(AQ14="",0,VLOOKUP(AQ14,'Valeur points'!$J$3:$K$143,2))</f>
        <v>0</v>
      </c>
      <c r="AS14" s="38"/>
      <c r="AT14" s="42">
        <f>IF(AS14="",0,VLOOKUP(AS14,'Valeur points'!$D$3:$E$303,2))</f>
        <v>0</v>
      </c>
      <c r="AU14" s="38"/>
      <c r="AV14" s="42">
        <f>IF(AU14="",0,VLOOKUP(AU14,'Valeur points'!$D$3:$E$303,2))</f>
        <v>0</v>
      </c>
      <c r="AW14" s="43">
        <f t="shared" si="4"/>
        <v>0</v>
      </c>
      <c r="AX14" s="44">
        <f t="shared" si="0"/>
        <v>0</v>
      </c>
    </row>
    <row r="15" spans="1:50" ht="18" x14ac:dyDescent="0.15">
      <c r="A15" s="33"/>
      <c r="B15" s="34"/>
      <c r="C15" s="35"/>
      <c r="D15" s="35"/>
      <c r="E15" s="35"/>
      <c r="F15" s="35"/>
      <c r="G15" s="35"/>
      <c r="H15" s="35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45">
        <f t="shared" si="1"/>
        <v>0</v>
      </c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45">
        <f t="shared" si="2"/>
        <v>0</v>
      </c>
      <c r="AL15" s="46">
        <f t="shared" si="3"/>
        <v>0</v>
      </c>
      <c r="AM15" s="38"/>
      <c r="AN15" s="42">
        <f>IF(AM15="",0,VLOOKUP(AM15,'Valeur points'!A7:B383,2))</f>
        <v>0</v>
      </c>
      <c r="AO15" s="38"/>
      <c r="AP15" s="42">
        <f>IF(AO15="",0,VLOOKUP(AO15,'Valeur points'!$G$3:$H$203,2))</f>
        <v>0</v>
      </c>
      <c r="AQ15" s="71"/>
      <c r="AR15" s="42">
        <f>IF(AQ15="",0,VLOOKUP(AQ15,'Valeur points'!$J$3:$K$143,2))</f>
        <v>0</v>
      </c>
      <c r="AS15" s="38"/>
      <c r="AT15" s="42">
        <f>IF(AS15="",0,VLOOKUP(AS15,'Valeur points'!$D$3:$E$303,2))</f>
        <v>0</v>
      </c>
      <c r="AU15" s="38"/>
      <c r="AV15" s="42">
        <f>IF(AU15="",0,VLOOKUP(AU15,'Valeur points'!$D$3:$E$303,2))</f>
        <v>0</v>
      </c>
      <c r="AW15" s="43">
        <f t="shared" si="4"/>
        <v>0</v>
      </c>
      <c r="AX15" s="44">
        <f t="shared" si="0"/>
        <v>0</v>
      </c>
    </row>
    <row r="16" spans="1:50" ht="18" x14ac:dyDescent="0.15">
      <c r="A16" s="33"/>
      <c r="B16" s="34"/>
      <c r="C16" s="35"/>
      <c r="D16" s="35"/>
      <c r="E16" s="35"/>
      <c r="F16" s="35"/>
      <c r="G16" s="35"/>
      <c r="H16" s="35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45">
        <f t="shared" si="1"/>
        <v>0</v>
      </c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45">
        <f t="shared" si="2"/>
        <v>0</v>
      </c>
      <c r="AL16" s="46">
        <f t="shared" si="3"/>
        <v>0</v>
      </c>
      <c r="AM16" s="38"/>
      <c r="AN16" s="42">
        <f>IF(AM16="",0,VLOOKUP(AM16,'Valeur points'!A8:B384,2))</f>
        <v>0</v>
      </c>
      <c r="AO16" s="38"/>
      <c r="AP16" s="42">
        <f>IF(AO16="",0,VLOOKUP(AO16,'Valeur points'!$G$3:$H$203,2))</f>
        <v>0</v>
      </c>
      <c r="AQ16" s="71"/>
      <c r="AR16" s="42">
        <f>IF(AQ16="",0,VLOOKUP(AQ16,'Valeur points'!$J$3:$K$143,2))</f>
        <v>0</v>
      </c>
      <c r="AS16" s="38"/>
      <c r="AT16" s="42">
        <f>IF(AS16="",0,VLOOKUP(AS16,'Valeur points'!$D$3:$E$303,2))</f>
        <v>0</v>
      </c>
      <c r="AU16" s="38"/>
      <c r="AV16" s="42">
        <f>IF(AU16="",0,VLOOKUP(AU16,'Valeur points'!$D$3:$E$303,2))</f>
        <v>0</v>
      </c>
      <c r="AW16" s="43">
        <f t="shared" si="4"/>
        <v>0</v>
      </c>
      <c r="AX16" s="44">
        <f t="shared" si="0"/>
        <v>0</v>
      </c>
    </row>
    <row r="17" spans="1:50" ht="18" x14ac:dyDescent="0.15">
      <c r="A17" s="33"/>
      <c r="B17" s="34"/>
      <c r="C17" s="35"/>
      <c r="D17" s="35"/>
      <c r="E17" s="35"/>
      <c r="F17" s="35"/>
      <c r="G17" s="35"/>
      <c r="H17" s="3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45">
        <f t="shared" si="1"/>
        <v>0</v>
      </c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45">
        <f t="shared" si="2"/>
        <v>0</v>
      </c>
      <c r="AL17" s="46">
        <f t="shared" si="3"/>
        <v>0</v>
      </c>
      <c r="AM17" s="38"/>
      <c r="AN17" s="42">
        <f>IF(AM17="",0,VLOOKUP(AM17,'Valeur points'!A9:B385,2))</f>
        <v>0</v>
      </c>
      <c r="AO17" s="38"/>
      <c r="AP17" s="42">
        <f>IF(AO17="",0,VLOOKUP(AO17,'Valeur points'!$G$3:$H$203,2))</f>
        <v>0</v>
      </c>
      <c r="AQ17" s="71"/>
      <c r="AR17" s="42">
        <f>IF(AQ17="",0,VLOOKUP(AQ17,'Valeur points'!$J$3:$K$143,2))</f>
        <v>0</v>
      </c>
      <c r="AS17" s="38"/>
      <c r="AT17" s="42">
        <f>IF(AS17="",0,VLOOKUP(AS17,'Valeur points'!$D$3:$E$303,2))</f>
        <v>0</v>
      </c>
      <c r="AU17" s="38"/>
      <c r="AV17" s="42">
        <f>IF(AU17="",0,VLOOKUP(AU17,'Valeur points'!$D$3:$E$303,2))</f>
        <v>0</v>
      </c>
      <c r="AW17" s="43">
        <f t="shared" si="4"/>
        <v>0</v>
      </c>
      <c r="AX17" s="44">
        <f t="shared" si="0"/>
        <v>0</v>
      </c>
    </row>
    <row r="18" spans="1:50" ht="18" x14ac:dyDescent="0.15">
      <c r="A18" s="33"/>
      <c r="B18" s="34"/>
      <c r="C18" s="35"/>
      <c r="D18" s="35"/>
      <c r="E18" s="35"/>
      <c r="F18" s="35"/>
      <c r="G18" s="35"/>
      <c r="H18" s="35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45">
        <f t="shared" si="1"/>
        <v>0</v>
      </c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5">
        <f>$V18*$V$10+$W18*$W$10+$X18*$X$10+$Y18*$Y$10+$Z18*$Z$10+$AA18*$AA$10+$AB18*$AB$10+$AC18*$AC$10+$AD18*$AD$10+$AE18*$AE$10+$AF18*$AF$10+$AG18*$AG$10+$AH18*$AH$10+$AI18*$AI$10+$AJ18*$AJ$10</f>
        <v>0</v>
      </c>
      <c r="AL18" s="46">
        <f t="shared" si="3"/>
        <v>0</v>
      </c>
      <c r="AM18" s="38"/>
      <c r="AN18" s="42">
        <f>IF(AM18="",0,VLOOKUP(AM18,'Valeur points'!A10:B386,2))</f>
        <v>0</v>
      </c>
      <c r="AO18" s="38"/>
      <c r="AP18" s="42">
        <f>IF(AO18="",0,VLOOKUP(AO18,'Valeur points'!$G$3:$H$203,2))</f>
        <v>0</v>
      </c>
      <c r="AQ18" s="71"/>
      <c r="AR18" s="42">
        <f>IF(AQ18="",0,VLOOKUP(AQ18,'Valeur points'!$J$3:$K$143,2))</f>
        <v>0</v>
      </c>
      <c r="AS18" s="38"/>
      <c r="AT18" s="42">
        <f>IF(AS18="",0,VLOOKUP(AS18,'Valeur points'!$D$3:$E$303,2))</f>
        <v>0</v>
      </c>
      <c r="AU18" s="38"/>
      <c r="AV18" s="42">
        <f>IF(AU18="",0,VLOOKUP(AU18,'Valeur points'!$D$3:$E$303,2))</f>
        <v>0</v>
      </c>
      <c r="AW18" s="43">
        <f t="shared" si="4"/>
        <v>0</v>
      </c>
      <c r="AX18" s="44">
        <f t="shared" si="0"/>
        <v>0</v>
      </c>
    </row>
    <row r="19" spans="1:50" ht="18" x14ac:dyDescent="0.15">
      <c r="A19" s="33"/>
      <c r="B19" s="34"/>
      <c r="C19" s="35"/>
      <c r="D19" s="35"/>
      <c r="E19" s="35"/>
      <c r="F19" s="35"/>
      <c r="G19" s="35"/>
      <c r="H19" s="35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45">
        <f t="shared" si="1"/>
        <v>0</v>
      </c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45">
        <f t="shared" si="2"/>
        <v>0</v>
      </c>
      <c r="AL19" s="46">
        <f t="shared" si="3"/>
        <v>0</v>
      </c>
      <c r="AM19" s="38"/>
      <c r="AN19" s="42">
        <f>IF(AM19="",0,VLOOKUP(AM19,'Valeur points'!A11:B387,2))</f>
        <v>0</v>
      </c>
      <c r="AO19" s="38"/>
      <c r="AP19" s="42">
        <f>IF(AO19="",0,VLOOKUP(AO19,'Valeur points'!$G$3:$H$203,2))</f>
        <v>0</v>
      </c>
      <c r="AQ19" s="71"/>
      <c r="AR19" s="42">
        <f>IF(AQ19="",0,VLOOKUP(AQ19,'Valeur points'!$J$3:$K$143,2))</f>
        <v>0</v>
      </c>
      <c r="AS19" s="38"/>
      <c r="AT19" s="42">
        <f>IF(AS19="",0,VLOOKUP(AS19,'Valeur points'!$D$3:$E$303,2))</f>
        <v>0</v>
      </c>
      <c r="AU19" s="38"/>
      <c r="AV19" s="42">
        <f>IF(AU19="",0,VLOOKUP(AU19,'Valeur points'!$D$3:$E$303,2))</f>
        <v>0</v>
      </c>
      <c r="AW19" s="43">
        <f t="shared" si="4"/>
        <v>0</v>
      </c>
      <c r="AX19" s="44">
        <f t="shared" si="0"/>
        <v>0</v>
      </c>
    </row>
    <row r="20" spans="1:50" ht="18" x14ac:dyDescent="0.15">
      <c r="A20" s="33"/>
      <c r="B20" s="34"/>
      <c r="C20" s="35"/>
      <c r="D20" s="35"/>
      <c r="E20" s="35"/>
      <c r="F20" s="35"/>
      <c r="G20" s="35"/>
      <c r="H20" s="35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45">
        <f t="shared" si="1"/>
        <v>0</v>
      </c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5">
        <f t="shared" si="2"/>
        <v>0</v>
      </c>
      <c r="AL20" s="46">
        <f t="shared" si="3"/>
        <v>0</v>
      </c>
      <c r="AM20" s="38"/>
      <c r="AN20" s="42">
        <f>IF(AM20="",0,VLOOKUP(AM20,'Valeur points'!A12:B388,2))</f>
        <v>0</v>
      </c>
      <c r="AO20" s="38"/>
      <c r="AP20" s="42">
        <f>IF(AO20="",0,VLOOKUP(AO20,'Valeur points'!$G$3:$H$203,2))</f>
        <v>0</v>
      </c>
      <c r="AQ20" s="71"/>
      <c r="AR20" s="42">
        <f>IF(AQ20="",0,VLOOKUP(AQ20,'Valeur points'!$J$3:$K$143,2))</f>
        <v>0</v>
      </c>
      <c r="AS20" s="38"/>
      <c r="AT20" s="42">
        <f>IF(AS20="",0,VLOOKUP(AS20,'Valeur points'!$D$3:$E$303,2))</f>
        <v>0</v>
      </c>
      <c r="AU20" s="38"/>
      <c r="AV20" s="42">
        <f>IF(AU20="",0,VLOOKUP(AU20,'Valeur points'!$D$3:$E$303,2))</f>
        <v>0</v>
      </c>
      <c r="AW20" s="43">
        <f t="shared" si="4"/>
        <v>0</v>
      </c>
      <c r="AX20" s="44">
        <f t="shared" si="0"/>
        <v>0</v>
      </c>
    </row>
    <row r="21" spans="1:50" ht="18" x14ac:dyDescent="0.15">
      <c r="A21" s="33"/>
      <c r="B21" s="34"/>
      <c r="C21" s="35"/>
      <c r="D21" s="35"/>
      <c r="E21" s="35"/>
      <c r="F21" s="35"/>
      <c r="G21" s="35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45">
        <f t="shared" si="1"/>
        <v>0</v>
      </c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5">
        <f t="shared" si="2"/>
        <v>0</v>
      </c>
      <c r="AL21" s="46">
        <f t="shared" si="3"/>
        <v>0</v>
      </c>
      <c r="AM21" s="38"/>
      <c r="AN21" s="42">
        <f>IF(AM21="",0,VLOOKUP(AM21,'Valeur points'!A13:B389,2))</f>
        <v>0</v>
      </c>
      <c r="AO21" s="38"/>
      <c r="AP21" s="42">
        <f>IF(AO21="",0,VLOOKUP(AO21,'Valeur points'!$G$3:$H$203,2))</f>
        <v>0</v>
      </c>
      <c r="AQ21" s="71"/>
      <c r="AR21" s="42">
        <f>IF(AQ21="",0,VLOOKUP(AQ21,'Valeur points'!$J$3:$K$143,2))</f>
        <v>0</v>
      </c>
      <c r="AS21" s="38"/>
      <c r="AT21" s="42">
        <f>IF(AS21="",0,VLOOKUP(AS21,'Valeur points'!$D$3:$E$303,2))</f>
        <v>0</v>
      </c>
      <c r="AU21" s="38"/>
      <c r="AV21" s="42">
        <f>IF(AU21="",0,VLOOKUP(AU21,'Valeur points'!$D$3:$E$303,2))</f>
        <v>0</v>
      </c>
      <c r="AW21" s="43">
        <f t="shared" si="4"/>
        <v>0</v>
      </c>
      <c r="AX21" s="44">
        <f t="shared" si="0"/>
        <v>0</v>
      </c>
    </row>
    <row r="22" spans="1:50" ht="18" x14ac:dyDescent="0.15">
      <c r="A22" s="33"/>
      <c r="B22" s="34"/>
      <c r="C22" s="35"/>
      <c r="D22" s="35"/>
      <c r="E22" s="35"/>
      <c r="F22" s="35"/>
      <c r="G22" s="35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45">
        <f t="shared" si="1"/>
        <v>0</v>
      </c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5">
        <f t="shared" si="2"/>
        <v>0</v>
      </c>
      <c r="AL22" s="46">
        <f t="shared" si="3"/>
        <v>0</v>
      </c>
      <c r="AM22" s="38"/>
      <c r="AN22" s="42">
        <f>IF(AM22="",0,VLOOKUP(AM22,'Valeur points'!A14:B390,2))</f>
        <v>0</v>
      </c>
      <c r="AO22" s="38"/>
      <c r="AP22" s="42">
        <f>IF(AO22="",0,VLOOKUP(AO22,'Valeur points'!$G$3:$H$203,2))</f>
        <v>0</v>
      </c>
      <c r="AQ22" s="71"/>
      <c r="AR22" s="42">
        <f>IF(AQ22="",0,VLOOKUP(AQ22,'Valeur points'!$J$3:$K$143,2))</f>
        <v>0</v>
      </c>
      <c r="AS22" s="38"/>
      <c r="AT22" s="42">
        <f>IF(AS22="",0,VLOOKUP(AS22,'Valeur points'!$D$3:$E$303,2))</f>
        <v>0</v>
      </c>
      <c r="AU22" s="38"/>
      <c r="AV22" s="42">
        <f>IF(AU22="",0,VLOOKUP(AU22,'Valeur points'!$D$3:$E$303,2))</f>
        <v>0</v>
      </c>
      <c r="AW22" s="43">
        <f t="shared" si="4"/>
        <v>0</v>
      </c>
      <c r="AX22" s="44">
        <f t="shared" si="0"/>
        <v>0</v>
      </c>
    </row>
    <row r="23" spans="1:50" ht="18" x14ac:dyDescent="0.15">
      <c r="A23" s="33"/>
      <c r="B23" s="34"/>
      <c r="C23" s="35"/>
      <c r="D23" s="35"/>
      <c r="E23" s="35"/>
      <c r="F23" s="35"/>
      <c r="G23" s="35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45">
        <f t="shared" si="1"/>
        <v>0</v>
      </c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5">
        <f t="shared" si="2"/>
        <v>0</v>
      </c>
      <c r="AL23" s="46">
        <f t="shared" si="3"/>
        <v>0</v>
      </c>
      <c r="AM23" s="38"/>
      <c r="AN23" s="42">
        <f>IF(AM23="",0,VLOOKUP(AM23,'Valeur points'!A15:B391,2))</f>
        <v>0</v>
      </c>
      <c r="AO23" s="38"/>
      <c r="AP23" s="42">
        <f>IF(AO23="",0,VLOOKUP(AO23,'Valeur points'!$G$3:$H$203,2))</f>
        <v>0</v>
      </c>
      <c r="AQ23" s="71"/>
      <c r="AR23" s="42">
        <f>IF(AQ23="",0,VLOOKUP(AQ23,'Valeur points'!$J$3:$K$143,2))</f>
        <v>0</v>
      </c>
      <c r="AS23" s="38"/>
      <c r="AT23" s="42">
        <f>IF(AS23="",0,VLOOKUP(AS23,'Valeur points'!$D$3:$E$303,2))</f>
        <v>0</v>
      </c>
      <c r="AU23" s="38"/>
      <c r="AV23" s="42">
        <f>IF(AU23="",0,VLOOKUP(AU23,'Valeur points'!$D$3:$E$303,2))</f>
        <v>0</v>
      </c>
      <c r="AW23" s="43">
        <f t="shared" si="4"/>
        <v>0</v>
      </c>
      <c r="AX23" s="44">
        <f t="shared" si="0"/>
        <v>0</v>
      </c>
    </row>
    <row r="24" spans="1:50" ht="18" x14ac:dyDescent="0.15">
      <c r="A24" s="33"/>
      <c r="B24" s="34"/>
      <c r="C24" s="35"/>
      <c r="D24" s="35"/>
      <c r="E24" s="35"/>
      <c r="F24" s="35"/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45">
        <f t="shared" si="1"/>
        <v>0</v>
      </c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45">
        <f t="shared" si="2"/>
        <v>0</v>
      </c>
      <c r="AL24" s="46">
        <f t="shared" si="3"/>
        <v>0</v>
      </c>
      <c r="AM24" s="38"/>
      <c r="AN24" s="42">
        <f>IF(AM24="",0,VLOOKUP(AM24,'Valeur points'!A16:B392,2))</f>
        <v>0</v>
      </c>
      <c r="AO24" s="38"/>
      <c r="AP24" s="42">
        <f>IF(AO24="",0,VLOOKUP(AO24,'Valeur points'!$G$3:$H$203,2))</f>
        <v>0</v>
      </c>
      <c r="AQ24" s="71"/>
      <c r="AR24" s="42">
        <f>IF(AQ24="",0,VLOOKUP(AQ24,'Valeur points'!$J$3:$K$143,2))</f>
        <v>0</v>
      </c>
      <c r="AS24" s="38"/>
      <c r="AT24" s="42">
        <f>IF(AS24="",0,VLOOKUP(AS24,'Valeur points'!$D$3:$E$303,2))</f>
        <v>0</v>
      </c>
      <c r="AU24" s="38"/>
      <c r="AV24" s="42">
        <f>IF(AU24="",0,VLOOKUP(AU24,'Valeur points'!$D$3:$E$303,2))</f>
        <v>0</v>
      </c>
      <c r="AW24" s="43">
        <f t="shared" si="4"/>
        <v>0</v>
      </c>
      <c r="AX24" s="44">
        <f t="shared" si="0"/>
        <v>0</v>
      </c>
    </row>
    <row r="25" spans="1:50" ht="18" x14ac:dyDescent="0.15">
      <c r="A25" s="33"/>
      <c r="B25" s="34"/>
      <c r="C25" s="35"/>
      <c r="D25" s="35"/>
      <c r="E25" s="35"/>
      <c r="F25" s="35"/>
      <c r="G25" s="35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45">
        <f t="shared" si="1"/>
        <v>0</v>
      </c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45">
        <f t="shared" si="2"/>
        <v>0</v>
      </c>
      <c r="AL25" s="46">
        <f t="shared" si="3"/>
        <v>0</v>
      </c>
      <c r="AM25" s="38"/>
      <c r="AN25" s="42">
        <f>IF(AM25="",0,VLOOKUP(AM25,'Valeur points'!A17:B393,2))</f>
        <v>0</v>
      </c>
      <c r="AO25" s="38"/>
      <c r="AP25" s="42">
        <f>IF(AO25="",0,VLOOKUP(AO25,'Valeur points'!$G$3:$H$203,2))</f>
        <v>0</v>
      </c>
      <c r="AQ25" s="71"/>
      <c r="AR25" s="42">
        <f>IF(AQ25="",0,VLOOKUP(AQ25,'Valeur points'!$J$3:$K$143,2))</f>
        <v>0</v>
      </c>
      <c r="AS25" s="38"/>
      <c r="AT25" s="42">
        <f>IF(AS25="",0,VLOOKUP(AS25,'Valeur points'!$D$3:$E$303,2))</f>
        <v>0</v>
      </c>
      <c r="AU25" s="38"/>
      <c r="AV25" s="42">
        <f>IF(AU25="",0,VLOOKUP(AU25,'Valeur points'!$D$3:$E$303,2))</f>
        <v>0</v>
      </c>
      <c r="AW25" s="43">
        <f t="shared" si="4"/>
        <v>0</v>
      </c>
      <c r="AX25" s="44">
        <f t="shared" si="0"/>
        <v>0</v>
      </c>
    </row>
    <row r="26" spans="1:50" ht="18" x14ac:dyDescent="0.15">
      <c r="A26" s="33"/>
      <c r="B26" s="34"/>
      <c r="C26" s="35"/>
      <c r="D26" s="35"/>
      <c r="E26" s="35"/>
      <c r="F26" s="35"/>
      <c r="G26" s="35"/>
      <c r="H26" s="3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45">
        <f t="shared" si="1"/>
        <v>0</v>
      </c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45">
        <f t="shared" si="2"/>
        <v>0</v>
      </c>
      <c r="AL26" s="46">
        <f t="shared" si="3"/>
        <v>0</v>
      </c>
      <c r="AM26" s="38"/>
      <c r="AN26" s="42">
        <f>IF(AM26="",0,VLOOKUP(AM26,'Valeur points'!A18:B394,2))</f>
        <v>0</v>
      </c>
      <c r="AO26" s="38"/>
      <c r="AP26" s="42">
        <f>IF(AO26="",0,VLOOKUP(AO26,'Valeur points'!$G$3:$H$203,2))</f>
        <v>0</v>
      </c>
      <c r="AQ26" s="71"/>
      <c r="AR26" s="42">
        <f>IF(AQ26="",0,VLOOKUP(AQ26,'Valeur points'!$J$3:$K$143,2))</f>
        <v>0</v>
      </c>
      <c r="AS26" s="38"/>
      <c r="AT26" s="42">
        <f>IF(AS26="",0,VLOOKUP(AS26,'Valeur points'!$D$3:$E$303,2))</f>
        <v>0</v>
      </c>
      <c r="AU26" s="38"/>
      <c r="AV26" s="42">
        <f>IF(AU26="",0,VLOOKUP(AU26,'Valeur points'!$D$3:$E$303,2))</f>
        <v>0</v>
      </c>
      <c r="AW26" s="43">
        <f t="shared" si="4"/>
        <v>0</v>
      </c>
      <c r="AX26" s="44">
        <f t="shared" si="0"/>
        <v>0</v>
      </c>
    </row>
    <row r="27" spans="1:50" ht="18" x14ac:dyDescent="0.15">
      <c r="A27" s="33"/>
      <c r="B27" s="34"/>
      <c r="C27" s="35"/>
      <c r="D27" s="35"/>
      <c r="E27" s="35"/>
      <c r="F27" s="35"/>
      <c r="G27" s="35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45">
        <f t="shared" si="1"/>
        <v>0</v>
      </c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45">
        <f t="shared" si="2"/>
        <v>0</v>
      </c>
      <c r="AL27" s="46">
        <f t="shared" si="3"/>
        <v>0</v>
      </c>
      <c r="AM27" s="38"/>
      <c r="AN27" s="42">
        <f>IF(AM27="",0,VLOOKUP(AM27,'Valeur points'!A19:B395,2))</f>
        <v>0</v>
      </c>
      <c r="AO27" s="38"/>
      <c r="AP27" s="42">
        <f>IF(AO27="",0,VLOOKUP(AO27,'Valeur points'!$G$3:$H$203,2))</f>
        <v>0</v>
      </c>
      <c r="AQ27" s="71"/>
      <c r="AR27" s="42">
        <f>IF(AQ27="",0,VLOOKUP(AQ27,'Valeur points'!$J$3:$K$143,2))</f>
        <v>0</v>
      </c>
      <c r="AS27" s="38"/>
      <c r="AT27" s="42">
        <f>IF(AS27="",0,VLOOKUP(AS27,'Valeur points'!$D$3:$E$303,2))</f>
        <v>0</v>
      </c>
      <c r="AU27" s="38"/>
      <c r="AV27" s="42">
        <f>IF(AU27="",0,VLOOKUP(AU27,'Valeur points'!$D$3:$E$303,2))</f>
        <v>0</v>
      </c>
      <c r="AW27" s="43">
        <f t="shared" si="4"/>
        <v>0</v>
      </c>
      <c r="AX27" s="44">
        <f t="shared" si="0"/>
        <v>0</v>
      </c>
    </row>
    <row r="28" spans="1:50" ht="18" x14ac:dyDescent="0.15">
      <c r="A28" s="33"/>
      <c r="B28" s="34"/>
      <c r="C28" s="35"/>
      <c r="D28" s="35"/>
      <c r="E28" s="35"/>
      <c r="F28" s="35"/>
      <c r="G28" s="35"/>
      <c r="H28" s="3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45">
        <f t="shared" si="1"/>
        <v>0</v>
      </c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45">
        <f t="shared" si="2"/>
        <v>0</v>
      </c>
      <c r="AL28" s="46">
        <f t="shared" si="3"/>
        <v>0</v>
      </c>
      <c r="AM28" s="38"/>
      <c r="AN28" s="42">
        <f>IF(AM28="",0,VLOOKUP(AM28,'Valeur points'!A20:B396,2))</f>
        <v>0</v>
      </c>
      <c r="AO28" s="38"/>
      <c r="AP28" s="42">
        <f>IF(AO28="",0,VLOOKUP(AO28,'Valeur points'!$G$3:$H$203,2))</f>
        <v>0</v>
      </c>
      <c r="AQ28" s="71"/>
      <c r="AR28" s="42">
        <f>IF(AQ28="",0,VLOOKUP(AQ28,'Valeur points'!$J$3:$K$143,2))</f>
        <v>0</v>
      </c>
      <c r="AS28" s="38"/>
      <c r="AT28" s="42">
        <f>IF(AS28="",0,VLOOKUP(AS28,'Valeur points'!$D$3:$E$303,2))</f>
        <v>0</v>
      </c>
      <c r="AU28" s="38"/>
      <c r="AV28" s="42">
        <f>IF(AU28="",0,VLOOKUP(AU28,'Valeur points'!$D$3:$E$303,2))</f>
        <v>0</v>
      </c>
      <c r="AW28" s="43">
        <f t="shared" si="4"/>
        <v>0</v>
      </c>
      <c r="AX28" s="44">
        <f t="shared" si="0"/>
        <v>0</v>
      </c>
    </row>
    <row r="29" spans="1:50" ht="18" x14ac:dyDescent="0.15">
      <c r="A29" s="33"/>
      <c r="B29" s="34"/>
      <c r="C29" s="35"/>
      <c r="D29" s="35"/>
      <c r="E29" s="35"/>
      <c r="F29" s="35"/>
      <c r="G29" s="35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45">
        <f t="shared" si="1"/>
        <v>0</v>
      </c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45">
        <f t="shared" si="2"/>
        <v>0</v>
      </c>
      <c r="AL29" s="46">
        <f t="shared" si="3"/>
        <v>0</v>
      </c>
      <c r="AM29" s="38"/>
      <c r="AN29" s="42">
        <f>IF(AM29="",0,VLOOKUP(AM29,'Valeur points'!A21:B397,2))</f>
        <v>0</v>
      </c>
      <c r="AO29" s="38"/>
      <c r="AP29" s="42">
        <f>IF(AO29="",0,VLOOKUP(AO29,'Valeur points'!$G$3:$H$203,2))</f>
        <v>0</v>
      </c>
      <c r="AQ29" s="71"/>
      <c r="AR29" s="42">
        <f>IF(AQ29="",0,VLOOKUP(AQ29,'Valeur points'!$J$3:$K$143,2))</f>
        <v>0</v>
      </c>
      <c r="AS29" s="38"/>
      <c r="AT29" s="42">
        <f>IF(AS29="",0,VLOOKUP(AS29,'Valeur points'!$D$3:$E$303,2))</f>
        <v>0</v>
      </c>
      <c r="AU29" s="38"/>
      <c r="AV29" s="42">
        <f>IF(AU29="",0,VLOOKUP(AU29,'Valeur points'!$D$3:$E$303,2))</f>
        <v>0</v>
      </c>
      <c r="AW29" s="43">
        <f t="shared" si="4"/>
        <v>0</v>
      </c>
      <c r="AX29" s="44">
        <f t="shared" si="0"/>
        <v>0</v>
      </c>
    </row>
    <row r="30" spans="1:50" ht="18" x14ac:dyDescent="0.15">
      <c r="A30" s="33"/>
      <c r="B30" s="34"/>
      <c r="C30" s="35"/>
      <c r="D30" s="35"/>
      <c r="E30" s="35"/>
      <c r="F30" s="35"/>
      <c r="G30" s="35"/>
      <c r="H30" s="3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45">
        <f t="shared" si="1"/>
        <v>0</v>
      </c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45">
        <f t="shared" si="2"/>
        <v>0</v>
      </c>
      <c r="AL30" s="46">
        <f t="shared" si="3"/>
        <v>0</v>
      </c>
      <c r="AM30" s="38"/>
      <c r="AN30" s="42">
        <f>IF(AM30="",0,VLOOKUP(AM30,'Valeur points'!A22:B398,2))</f>
        <v>0</v>
      </c>
      <c r="AO30" s="38"/>
      <c r="AP30" s="42">
        <f>IF(AO30="",0,VLOOKUP(AO30,'Valeur points'!$G$3:$H$203,2))</f>
        <v>0</v>
      </c>
      <c r="AQ30" s="71"/>
      <c r="AR30" s="42">
        <f>IF(AQ30="",0,VLOOKUP(AQ30,'Valeur points'!$J$3:$K$143,2))</f>
        <v>0</v>
      </c>
      <c r="AS30" s="38"/>
      <c r="AT30" s="42">
        <f>IF(AS30="",0,VLOOKUP(AS30,'Valeur points'!$D$3:$E$303,2))</f>
        <v>0</v>
      </c>
      <c r="AU30" s="38"/>
      <c r="AV30" s="42">
        <f>IF(AU30="",0,VLOOKUP(AU30,'Valeur points'!$D$3:$E$303,2))</f>
        <v>0</v>
      </c>
      <c r="AW30" s="43">
        <f t="shared" si="4"/>
        <v>0</v>
      </c>
      <c r="AX30" s="44">
        <f t="shared" si="0"/>
        <v>0</v>
      </c>
    </row>
    <row r="31" spans="1:50" ht="18" x14ac:dyDescent="0.15">
      <c r="A31" s="33"/>
      <c r="B31" s="34"/>
      <c r="C31" s="35"/>
      <c r="D31" s="35"/>
      <c r="E31" s="35"/>
      <c r="F31" s="35"/>
      <c r="G31" s="35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45">
        <f t="shared" si="1"/>
        <v>0</v>
      </c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45">
        <f t="shared" si="2"/>
        <v>0</v>
      </c>
      <c r="AL31" s="46">
        <f t="shared" si="3"/>
        <v>0</v>
      </c>
      <c r="AM31" s="38"/>
      <c r="AN31" s="42">
        <f>IF(AM31="",0,VLOOKUP(AM31,'Valeur points'!A23:B399,2))</f>
        <v>0</v>
      </c>
      <c r="AO31" s="38"/>
      <c r="AP31" s="42">
        <f>IF(AO31="",0,VLOOKUP(AO31,'Valeur points'!$G$3:$H$203,2))</f>
        <v>0</v>
      </c>
      <c r="AQ31" s="71"/>
      <c r="AR31" s="42">
        <f>IF(AQ31="",0,VLOOKUP(AQ31,'Valeur points'!$J$3:$K$143,2))</f>
        <v>0</v>
      </c>
      <c r="AS31" s="38"/>
      <c r="AT31" s="42">
        <f>IF(AS31="",0,VLOOKUP(AS31,'Valeur points'!$D$3:$E$303,2))</f>
        <v>0</v>
      </c>
      <c r="AU31" s="38"/>
      <c r="AV31" s="42">
        <f>IF(AU31="",0,VLOOKUP(AU31,'Valeur points'!$D$3:$E$303,2))</f>
        <v>0</v>
      </c>
      <c r="AW31" s="43">
        <f t="shared" si="4"/>
        <v>0</v>
      </c>
      <c r="AX31" s="44">
        <f t="shared" si="0"/>
        <v>0</v>
      </c>
    </row>
    <row r="32" spans="1:50" ht="18" x14ac:dyDescent="0.15">
      <c r="A32" s="33"/>
      <c r="B32" s="34"/>
      <c r="C32" s="35"/>
      <c r="D32" s="35"/>
      <c r="E32" s="35"/>
      <c r="F32" s="35"/>
      <c r="G32" s="35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45">
        <f t="shared" si="1"/>
        <v>0</v>
      </c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45">
        <f t="shared" si="2"/>
        <v>0</v>
      </c>
      <c r="AL32" s="46">
        <f t="shared" si="3"/>
        <v>0</v>
      </c>
      <c r="AM32" s="38"/>
      <c r="AN32" s="42">
        <f>IF(AM32="",0,VLOOKUP(AM32,'Valeur points'!A24:B400,2))</f>
        <v>0</v>
      </c>
      <c r="AO32" s="38"/>
      <c r="AP32" s="42">
        <f>IF(AO32="",0,VLOOKUP(AO32,'Valeur points'!$G$3:$H$203,2))</f>
        <v>0</v>
      </c>
      <c r="AQ32" s="71"/>
      <c r="AR32" s="42">
        <f>IF(AQ32="",0,VLOOKUP(AQ32,'Valeur points'!$J$3:$K$143,2))</f>
        <v>0</v>
      </c>
      <c r="AS32" s="38"/>
      <c r="AT32" s="42">
        <f>IF(AS32="",0,VLOOKUP(AS32,'Valeur points'!$D$3:$E$303,2))</f>
        <v>0</v>
      </c>
      <c r="AU32" s="38"/>
      <c r="AV32" s="42">
        <f>IF(AU32="",0,VLOOKUP(AU32,'Valeur points'!$D$3:$E$303,2))</f>
        <v>0</v>
      </c>
      <c r="AW32" s="43">
        <f t="shared" si="4"/>
        <v>0</v>
      </c>
      <c r="AX32" s="44">
        <f t="shared" si="0"/>
        <v>0</v>
      </c>
    </row>
    <row r="33" spans="1:50" ht="18" x14ac:dyDescent="0.15">
      <c r="A33" s="33"/>
      <c r="B33" s="34"/>
      <c r="C33" s="35"/>
      <c r="D33" s="35"/>
      <c r="E33" s="35"/>
      <c r="F33" s="35"/>
      <c r="G33" s="35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45">
        <f t="shared" si="1"/>
        <v>0</v>
      </c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45">
        <f t="shared" si="2"/>
        <v>0</v>
      </c>
      <c r="AL33" s="46">
        <f t="shared" si="3"/>
        <v>0</v>
      </c>
      <c r="AM33" s="38"/>
      <c r="AN33" s="42">
        <f>IF(AM33="",0,VLOOKUP(AM33,'Valeur points'!A25:B401,2))</f>
        <v>0</v>
      </c>
      <c r="AO33" s="38"/>
      <c r="AP33" s="42">
        <f>IF(AO33="",0,VLOOKUP(AO33,'Valeur points'!$G$3:$H$203,2))</f>
        <v>0</v>
      </c>
      <c r="AQ33" s="71"/>
      <c r="AR33" s="42">
        <f>IF(AQ33="",0,VLOOKUP(AQ33,'Valeur points'!$J$3:$K$143,2))</f>
        <v>0</v>
      </c>
      <c r="AS33" s="38"/>
      <c r="AT33" s="42">
        <f>IF(AS33="",0,VLOOKUP(AS33,'Valeur points'!$D$3:$E$303,2))</f>
        <v>0</v>
      </c>
      <c r="AU33" s="38"/>
      <c r="AV33" s="42">
        <f>IF(AU33="",0,VLOOKUP(AU33,'Valeur points'!$D$3:$E$303,2))</f>
        <v>0</v>
      </c>
      <c r="AW33" s="43">
        <f t="shared" si="4"/>
        <v>0</v>
      </c>
      <c r="AX33" s="44">
        <f t="shared" si="0"/>
        <v>0</v>
      </c>
    </row>
    <row r="34" spans="1:50" ht="18" x14ac:dyDescent="0.15">
      <c r="A34" s="33"/>
      <c r="B34" s="34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45">
        <f t="shared" si="1"/>
        <v>0</v>
      </c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45">
        <f t="shared" si="2"/>
        <v>0</v>
      </c>
      <c r="AL34" s="46">
        <f t="shared" si="3"/>
        <v>0</v>
      </c>
      <c r="AM34" s="38"/>
      <c r="AN34" s="42">
        <f>IF(AM34="",0,VLOOKUP(AM34,'Valeur points'!A26:B402,2))</f>
        <v>0</v>
      </c>
      <c r="AO34" s="38"/>
      <c r="AP34" s="42">
        <f>IF(AO34="",0,VLOOKUP(AO34,'Valeur points'!$G$3:$H$203,2))</f>
        <v>0</v>
      </c>
      <c r="AQ34" s="71"/>
      <c r="AR34" s="42">
        <f>IF(AQ34="",0,VLOOKUP(AQ34,'Valeur points'!$J$3:$K$143,2))</f>
        <v>0</v>
      </c>
      <c r="AS34" s="38"/>
      <c r="AT34" s="42">
        <f>IF(AS34="",0,VLOOKUP(AS34,'Valeur points'!$D$3:$E$303,2))</f>
        <v>0</v>
      </c>
      <c r="AU34" s="38"/>
      <c r="AV34" s="42">
        <f>IF(AU34="",0,VLOOKUP(AU34,'Valeur points'!$D$3:$E$303,2))</f>
        <v>0</v>
      </c>
      <c r="AW34" s="43">
        <f t="shared" si="4"/>
        <v>0</v>
      </c>
      <c r="AX34" s="44">
        <f t="shared" si="0"/>
        <v>0</v>
      </c>
    </row>
    <row r="35" spans="1:50" ht="18" x14ac:dyDescent="0.15">
      <c r="A35" s="33"/>
      <c r="B35" s="34"/>
      <c r="C35" s="35"/>
      <c r="D35" s="35"/>
      <c r="E35" s="35"/>
      <c r="F35" s="35"/>
      <c r="G35" s="35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45">
        <f t="shared" si="1"/>
        <v>0</v>
      </c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45">
        <f t="shared" si="2"/>
        <v>0</v>
      </c>
      <c r="AL35" s="46">
        <f t="shared" si="3"/>
        <v>0</v>
      </c>
      <c r="AM35" s="38"/>
      <c r="AN35" s="42">
        <f>IF(AM35="",0,VLOOKUP(AM35,'Valeur points'!A27:B403,2))</f>
        <v>0</v>
      </c>
      <c r="AO35" s="38"/>
      <c r="AP35" s="42">
        <f>IF(AO35="",0,VLOOKUP(AO35,'Valeur points'!$G$3:$H$203,2))</f>
        <v>0</v>
      </c>
      <c r="AQ35" s="71"/>
      <c r="AR35" s="42">
        <f>IF(AQ35="",0,VLOOKUP(AQ35,'Valeur points'!$J$3:$K$143,2))</f>
        <v>0</v>
      </c>
      <c r="AS35" s="38"/>
      <c r="AT35" s="42">
        <f>IF(AS35="",0,VLOOKUP(AS35,'Valeur points'!$D$3:$E$303,2))</f>
        <v>0</v>
      </c>
      <c r="AU35" s="38"/>
      <c r="AV35" s="42">
        <f>IF(AU35="",0,VLOOKUP(AU35,'Valeur points'!$D$3:$E$303,2))</f>
        <v>0</v>
      </c>
      <c r="AW35" s="43">
        <f t="shared" si="4"/>
        <v>0</v>
      </c>
      <c r="AX35" s="44">
        <f t="shared" si="0"/>
        <v>0</v>
      </c>
    </row>
    <row r="36" spans="1:50" ht="18" x14ac:dyDescent="0.15">
      <c r="A36" s="33"/>
      <c r="B36" s="34"/>
      <c r="C36" s="35"/>
      <c r="D36" s="35"/>
      <c r="E36" s="35"/>
      <c r="F36" s="35"/>
      <c r="G36" s="35"/>
      <c r="H36" s="35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45">
        <f t="shared" si="1"/>
        <v>0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45">
        <f t="shared" si="2"/>
        <v>0</v>
      </c>
      <c r="AL36" s="46">
        <f t="shared" si="3"/>
        <v>0</v>
      </c>
      <c r="AM36" s="38"/>
      <c r="AN36" s="42">
        <f>IF(AM36="",0,VLOOKUP(AM36,'Valeur points'!A28:B404,2))</f>
        <v>0</v>
      </c>
      <c r="AO36" s="38"/>
      <c r="AP36" s="42">
        <f>IF(AO36="",0,VLOOKUP(AO36,'Valeur points'!$G$3:$H$203,2))</f>
        <v>0</v>
      </c>
      <c r="AQ36" s="71"/>
      <c r="AR36" s="42">
        <f>IF(AQ36="",0,VLOOKUP(AQ36,'Valeur points'!$J$3:$K$143,2))</f>
        <v>0</v>
      </c>
      <c r="AS36" s="38"/>
      <c r="AT36" s="42">
        <f>IF(AS36="",0,VLOOKUP(AS36,'Valeur points'!$D$3:$E$303,2))</f>
        <v>0</v>
      </c>
      <c r="AU36" s="38"/>
      <c r="AV36" s="42">
        <f>IF(AU36="",0,VLOOKUP(AU36,'Valeur points'!$D$3:$E$303,2))</f>
        <v>0</v>
      </c>
      <c r="AW36" s="43">
        <f t="shared" si="4"/>
        <v>0</v>
      </c>
      <c r="AX36" s="44">
        <f t="shared" si="0"/>
        <v>0</v>
      </c>
    </row>
    <row r="37" spans="1:50" ht="18" x14ac:dyDescent="0.15">
      <c r="A37" s="33"/>
      <c r="B37" s="34"/>
      <c r="C37" s="35"/>
      <c r="D37" s="35"/>
      <c r="E37" s="35"/>
      <c r="F37" s="35"/>
      <c r="G37" s="35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45">
        <f t="shared" si="1"/>
        <v>0</v>
      </c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45">
        <f t="shared" si="2"/>
        <v>0</v>
      </c>
      <c r="AL37" s="46">
        <f t="shared" si="3"/>
        <v>0</v>
      </c>
      <c r="AM37" s="38"/>
      <c r="AN37" s="42">
        <f>IF(AM37="",0,VLOOKUP(AM37,'Valeur points'!A29:B405,2))</f>
        <v>0</v>
      </c>
      <c r="AO37" s="38"/>
      <c r="AP37" s="42">
        <f>IF(AO37="",0,VLOOKUP(AO37,'Valeur points'!$G$3:$H$203,2))</f>
        <v>0</v>
      </c>
      <c r="AQ37" s="71"/>
      <c r="AR37" s="42">
        <f>IF(AQ37="",0,VLOOKUP(AQ37,'Valeur points'!$J$3:$K$143,2))</f>
        <v>0</v>
      </c>
      <c r="AS37" s="38"/>
      <c r="AT37" s="42">
        <f>IF(AS37="",0,VLOOKUP(AS37,'Valeur points'!$D$3:$E$303,2))</f>
        <v>0</v>
      </c>
      <c r="AU37" s="38"/>
      <c r="AV37" s="42">
        <f>IF(AU37="",0,VLOOKUP(AU37,'Valeur points'!$D$3:$E$303,2))</f>
        <v>0</v>
      </c>
      <c r="AW37" s="43">
        <f t="shared" si="4"/>
        <v>0</v>
      </c>
      <c r="AX37" s="44">
        <f t="shared" si="0"/>
        <v>0</v>
      </c>
    </row>
    <row r="38" spans="1:50" ht="18" x14ac:dyDescent="0.15">
      <c r="A38" s="33"/>
      <c r="B38" s="34"/>
      <c r="C38" s="35"/>
      <c r="D38" s="35"/>
      <c r="E38" s="35"/>
      <c r="F38" s="35"/>
      <c r="G38" s="35"/>
      <c r="H38" s="3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45">
        <f t="shared" si="1"/>
        <v>0</v>
      </c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45">
        <f t="shared" si="2"/>
        <v>0</v>
      </c>
      <c r="AL38" s="46">
        <f t="shared" si="3"/>
        <v>0</v>
      </c>
      <c r="AM38" s="38"/>
      <c r="AN38" s="42">
        <f>IF(AM38="",0,VLOOKUP(AM38,'Valeur points'!A30:B406,2))</f>
        <v>0</v>
      </c>
      <c r="AO38" s="38"/>
      <c r="AP38" s="42">
        <f>IF(AO38="",0,VLOOKUP(AO38,'Valeur points'!$G$3:$H$203,2))</f>
        <v>0</v>
      </c>
      <c r="AQ38" s="71"/>
      <c r="AR38" s="42">
        <f>IF(AQ38="",0,VLOOKUP(AQ38,'Valeur points'!$J$3:$K$143,2))</f>
        <v>0</v>
      </c>
      <c r="AS38" s="38"/>
      <c r="AT38" s="42">
        <f>IF(AS38="",0,VLOOKUP(AS38,'Valeur points'!$D$3:$E$303,2))</f>
        <v>0</v>
      </c>
      <c r="AU38" s="38"/>
      <c r="AV38" s="42">
        <f>IF(AU38="",0,VLOOKUP(AU38,'Valeur points'!$D$3:$E$303,2))</f>
        <v>0</v>
      </c>
      <c r="AW38" s="43">
        <f t="shared" si="4"/>
        <v>0</v>
      </c>
      <c r="AX38" s="44">
        <f t="shared" si="0"/>
        <v>0</v>
      </c>
    </row>
    <row r="39" spans="1:50" ht="18" x14ac:dyDescent="0.15">
      <c r="A39" s="33"/>
      <c r="B39" s="34"/>
      <c r="C39" s="35"/>
      <c r="D39" s="35"/>
      <c r="E39" s="35"/>
      <c r="F39" s="35"/>
      <c r="G39" s="35"/>
      <c r="H39" s="35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45">
        <f t="shared" si="1"/>
        <v>0</v>
      </c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45">
        <f t="shared" si="2"/>
        <v>0</v>
      </c>
      <c r="AL39" s="46">
        <f t="shared" si="3"/>
        <v>0</v>
      </c>
      <c r="AM39" s="38"/>
      <c r="AN39" s="42">
        <f>IF(AM39="",0,VLOOKUP(AM39,'Valeur points'!A31:B407,2))</f>
        <v>0</v>
      </c>
      <c r="AO39" s="38"/>
      <c r="AP39" s="42">
        <f>IF(AO39="",0,VLOOKUP(AO39,'Valeur points'!$G$3:$H$203,2))</f>
        <v>0</v>
      </c>
      <c r="AQ39" s="71"/>
      <c r="AR39" s="42">
        <f>IF(AQ39="",0,VLOOKUP(AQ39,'Valeur points'!$J$3:$K$143,2))</f>
        <v>0</v>
      </c>
      <c r="AS39" s="38"/>
      <c r="AT39" s="42">
        <f>IF(AS39="",0,VLOOKUP(AS39,'Valeur points'!$D$3:$E$303,2))</f>
        <v>0</v>
      </c>
      <c r="AU39" s="38"/>
      <c r="AV39" s="42">
        <f>IF(AU39="",0,VLOOKUP(AU39,'Valeur points'!$D$3:$E$303,2))</f>
        <v>0</v>
      </c>
      <c r="AW39" s="43">
        <f t="shared" si="4"/>
        <v>0</v>
      </c>
      <c r="AX39" s="44">
        <f t="shared" si="0"/>
        <v>0</v>
      </c>
    </row>
    <row r="40" spans="1:50" ht="18" x14ac:dyDescent="0.15">
      <c r="A40" s="33"/>
      <c r="B40" s="34"/>
      <c r="C40" s="35"/>
      <c r="D40" s="35"/>
      <c r="E40" s="35"/>
      <c r="F40" s="35"/>
      <c r="G40" s="35"/>
      <c r="H40" s="3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45">
        <f t="shared" si="1"/>
        <v>0</v>
      </c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45">
        <f t="shared" si="2"/>
        <v>0</v>
      </c>
      <c r="AL40" s="46">
        <f t="shared" si="3"/>
        <v>0</v>
      </c>
      <c r="AM40" s="38"/>
      <c r="AN40" s="42">
        <f>IF(AM40="",0,VLOOKUP(AM40,'Valeur points'!A32:B408,2))</f>
        <v>0</v>
      </c>
      <c r="AO40" s="38"/>
      <c r="AP40" s="42">
        <f>IF(AO40="",0,VLOOKUP(AO40,'Valeur points'!$G$3:$H$203,2))</f>
        <v>0</v>
      </c>
      <c r="AQ40" s="71"/>
      <c r="AR40" s="42">
        <f>IF(AQ40="",0,VLOOKUP(AQ40,'Valeur points'!$J$3:$K$143,2))</f>
        <v>0</v>
      </c>
      <c r="AS40" s="38"/>
      <c r="AT40" s="42">
        <f>IF(AS40="",0,VLOOKUP(AS40,'Valeur points'!$D$3:$E$303,2))</f>
        <v>0</v>
      </c>
      <c r="AU40" s="38"/>
      <c r="AV40" s="42">
        <f>IF(AU40="",0,VLOOKUP(AU40,'Valeur points'!$D$3:$E$303,2))</f>
        <v>0</v>
      </c>
      <c r="AW40" s="43">
        <f t="shared" si="4"/>
        <v>0</v>
      </c>
      <c r="AX40" s="44">
        <f t="shared" si="0"/>
        <v>0</v>
      </c>
    </row>
    <row r="41" spans="1:50" ht="18" x14ac:dyDescent="0.15">
      <c r="A41" s="33"/>
      <c r="B41" s="34"/>
      <c r="C41" s="35"/>
      <c r="D41" s="35"/>
      <c r="E41" s="35"/>
      <c r="F41" s="35"/>
      <c r="G41" s="35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45">
        <f t="shared" si="1"/>
        <v>0</v>
      </c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45">
        <f t="shared" si="2"/>
        <v>0</v>
      </c>
      <c r="AL41" s="46">
        <f t="shared" si="3"/>
        <v>0</v>
      </c>
      <c r="AM41" s="38"/>
      <c r="AN41" s="42">
        <f>IF(AM41="",0,VLOOKUP(AM41,'Valeur points'!A33:B409,2))</f>
        <v>0</v>
      </c>
      <c r="AO41" s="38"/>
      <c r="AP41" s="42">
        <f>IF(AO41="",0,VLOOKUP(AO41,'Valeur points'!$G$3:$H$203,2))</f>
        <v>0</v>
      </c>
      <c r="AQ41" s="71"/>
      <c r="AR41" s="42">
        <f>IF(AQ41="",0,VLOOKUP(AQ41,'Valeur points'!$J$3:$K$143,2))</f>
        <v>0</v>
      </c>
      <c r="AS41" s="38"/>
      <c r="AT41" s="42">
        <f>IF(AS41="",0,VLOOKUP(AS41,'Valeur points'!$D$3:$E$303,2))</f>
        <v>0</v>
      </c>
      <c r="AU41" s="38"/>
      <c r="AV41" s="42">
        <f>IF(AU41="",0,VLOOKUP(AU41,'Valeur points'!$D$3:$E$303,2))</f>
        <v>0</v>
      </c>
      <c r="AW41" s="43">
        <f t="shared" si="4"/>
        <v>0</v>
      </c>
      <c r="AX41" s="44">
        <f t="shared" si="0"/>
        <v>0</v>
      </c>
    </row>
    <row r="42" spans="1:50" ht="18" x14ac:dyDescent="0.15">
      <c r="A42" s="33"/>
      <c r="B42" s="34"/>
      <c r="C42" s="35"/>
      <c r="D42" s="35"/>
      <c r="E42" s="35"/>
      <c r="F42" s="35"/>
      <c r="G42" s="35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45">
        <f t="shared" si="1"/>
        <v>0</v>
      </c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45">
        <f t="shared" si="2"/>
        <v>0</v>
      </c>
      <c r="AL42" s="46">
        <f t="shared" si="3"/>
        <v>0</v>
      </c>
      <c r="AM42" s="38"/>
      <c r="AN42" s="42">
        <f>IF(AM42="",0,VLOOKUP(AM42,'Valeur points'!A34:B410,2))</f>
        <v>0</v>
      </c>
      <c r="AO42" s="38"/>
      <c r="AP42" s="42">
        <f>IF(AO42="",0,VLOOKUP(AO42,'Valeur points'!$G$3:$H$203,2))</f>
        <v>0</v>
      </c>
      <c r="AQ42" s="71"/>
      <c r="AR42" s="42">
        <f>IF(AQ42="",0,VLOOKUP(AQ42,'Valeur points'!$J$3:$K$143,2))</f>
        <v>0</v>
      </c>
      <c r="AS42" s="38"/>
      <c r="AT42" s="42">
        <f>IF(AS42="",0,VLOOKUP(AS42,'Valeur points'!$D$3:$E$303,2))</f>
        <v>0</v>
      </c>
      <c r="AU42" s="38"/>
      <c r="AV42" s="42">
        <f>IF(AU42="",0,VLOOKUP(AU42,'Valeur points'!$D$3:$E$303,2))</f>
        <v>0</v>
      </c>
      <c r="AW42" s="43">
        <f t="shared" si="4"/>
        <v>0</v>
      </c>
      <c r="AX42" s="44">
        <f t="shared" si="0"/>
        <v>0</v>
      </c>
    </row>
    <row r="43" spans="1:50" ht="18" x14ac:dyDescent="0.15">
      <c r="A43" s="33"/>
      <c r="B43" s="34"/>
      <c r="C43" s="35"/>
      <c r="D43" s="35"/>
      <c r="E43" s="35"/>
      <c r="F43" s="35"/>
      <c r="G43" s="35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45">
        <f t="shared" si="1"/>
        <v>0</v>
      </c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5">
        <f t="shared" si="2"/>
        <v>0</v>
      </c>
      <c r="AL43" s="46">
        <f t="shared" si="3"/>
        <v>0</v>
      </c>
      <c r="AM43" s="38"/>
      <c r="AN43" s="42">
        <f>IF(AM43="",0,VLOOKUP(AM43,'Valeur points'!A35:B411,2))</f>
        <v>0</v>
      </c>
      <c r="AO43" s="38"/>
      <c r="AP43" s="42">
        <f>IF(AO43="",0,VLOOKUP(AO43,'Valeur points'!$G$3:$H$203,2))</f>
        <v>0</v>
      </c>
      <c r="AQ43" s="71"/>
      <c r="AR43" s="42">
        <f>IF(AQ43="",0,VLOOKUP(AQ43,'Valeur points'!$J$3:$K$143,2))</f>
        <v>0</v>
      </c>
      <c r="AS43" s="38"/>
      <c r="AT43" s="42">
        <f>IF(AS43="",0,VLOOKUP(AS43,'Valeur points'!$D$3:$E$303,2))</f>
        <v>0</v>
      </c>
      <c r="AU43" s="38"/>
      <c r="AV43" s="42">
        <f>IF(AU43="",0,VLOOKUP(AU43,'Valeur points'!$D$3:$E$303,2))</f>
        <v>0</v>
      </c>
      <c r="AW43" s="43">
        <f t="shared" si="4"/>
        <v>0</v>
      </c>
      <c r="AX43" s="44">
        <f t="shared" ref="AX43:AX74" si="5">AW43+AL43</f>
        <v>0</v>
      </c>
    </row>
    <row r="44" spans="1:50" ht="18" x14ac:dyDescent="0.15">
      <c r="A44" s="33"/>
      <c r="B44" s="34"/>
      <c r="C44" s="35"/>
      <c r="D44" s="35"/>
      <c r="E44" s="35"/>
      <c r="F44" s="35"/>
      <c r="G44" s="35"/>
      <c r="H44" s="35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45">
        <f t="shared" si="1"/>
        <v>0</v>
      </c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5">
        <f t="shared" si="2"/>
        <v>0</v>
      </c>
      <c r="AL44" s="46">
        <f t="shared" si="3"/>
        <v>0</v>
      </c>
      <c r="AM44" s="38"/>
      <c r="AN44" s="42">
        <f>IF(AM44="",0,VLOOKUP(AM44,'Valeur points'!A36:B412,2))</f>
        <v>0</v>
      </c>
      <c r="AO44" s="38"/>
      <c r="AP44" s="42">
        <f>IF(AO44="",0,VLOOKUP(AO44,'Valeur points'!$G$3:$H$203,2))</f>
        <v>0</v>
      </c>
      <c r="AQ44" s="71"/>
      <c r="AR44" s="42">
        <f>IF(AQ44="",0,VLOOKUP(AQ44,'Valeur points'!$J$3:$K$143,2))</f>
        <v>0</v>
      </c>
      <c r="AS44" s="38"/>
      <c r="AT44" s="42">
        <f>IF(AS44="",0,VLOOKUP(AS44,'Valeur points'!$D$3:$E$303,2))</f>
        <v>0</v>
      </c>
      <c r="AU44" s="38"/>
      <c r="AV44" s="42">
        <f>IF(AU44="",0,VLOOKUP(AU44,'Valeur points'!$D$3:$E$303,2))</f>
        <v>0</v>
      </c>
      <c r="AW44" s="43">
        <f t="shared" si="4"/>
        <v>0</v>
      </c>
      <c r="AX44" s="44">
        <f t="shared" si="5"/>
        <v>0</v>
      </c>
    </row>
    <row r="45" spans="1:50" ht="18" x14ac:dyDescent="0.15">
      <c r="A45" s="33"/>
      <c r="B45" s="34"/>
      <c r="C45" s="35"/>
      <c r="D45" s="35"/>
      <c r="E45" s="35"/>
      <c r="F45" s="35"/>
      <c r="G45" s="35"/>
      <c r="H45" s="35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45">
        <f t="shared" si="1"/>
        <v>0</v>
      </c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5">
        <f t="shared" si="2"/>
        <v>0</v>
      </c>
      <c r="AL45" s="46">
        <f t="shared" si="3"/>
        <v>0</v>
      </c>
      <c r="AM45" s="38"/>
      <c r="AN45" s="42">
        <f>IF(AM45="",0,VLOOKUP(AM45,'Valeur points'!A37:B413,2))</f>
        <v>0</v>
      </c>
      <c r="AO45" s="38"/>
      <c r="AP45" s="42">
        <f>IF(AO45="",0,VLOOKUP(AO45,'Valeur points'!$G$3:$H$203,2))</f>
        <v>0</v>
      </c>
      <c r="AQ45" s="71"/>
      <c r="AR45" s="42">
        <f>IF(AQ45="",0,VLOOKUP(AQ45,'Valeur points'!$J$3:$K$143,2))</f>
        <v>0</v>
      </c>
      <c r="AS45" s="38"/>
      <c r="AT45" s="42">
        <f>IF(AS45="",0,VLOOKUP(AS45,'Valeur points'!$D$3:$E$303,2))</f>
        <v>0</v>
      </c>
      <c r="AU45" s="38"/>
      <c r="AV45" s="42">
        <f>IF(AU45="",0,VLOOKUP(AU45,'Valeur points'!$D$3:$E$303,2))</f>
        <v>0</v>
      </c>
      <c r="AW45" s="43">
        <f t="shared" si="4"/>
        <v>0</v>
      </c>
      <c r="AX45" s="44">
        <f t="shared" si="5"/>
        <v>0</v>
      </c>
    </row>
    <row r="46" spans="1:50" ht="18" x14ac:dyDescent="0.15">
      <c r="A46" s="33"/>
      <c r="B46" s="34"/>
      <c r="C46" s="35"/>
      <c r="D46" s="35"/>
      <c r="E46" s="35"/>
      <c r="F46" s="35"/>
      <c r="G46" s="35"/>
      <c r="H46" s="35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45">
        <f t="shared" si="1"/>
        <v>0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45">
        <f t="shared" si="2"/>
        <v>0</v>
      </c>
      <c r="AL46" s="46">
        <f t="shared" si="3"/>
        <v>0</v>
      </c>
      <c r="AM46" s="38"/>
      <c r="AN46" s="42">
        <f>IF(AM46="",0,VLOOKUP(AM46,'Valeur points'!A38:B414,2))</f>
        <v>0</v>
      </c>
      <c r="AO46" s="38"/>
      <c r="AP46" s="42">
        <f>IF(AO46="",0,VLOOKUP(AO46,'Valeur points'!$G$3:$H$203,2))</f>
        <v>0</v>
      </c>
      <c r="AQ46" s="71"/>
      <c r="AR46" s="42">
        <f>IF(AQ46="",0,VLOOKUP(AQ46,'Valeur points'!$J$3:$K$143,2))</f>
        <v>0</v>
      </c>
      <c r="AS46" s="38"/>
      <c r="AT46" s="42">
        <f>IF(AS46="",0,VLOOKUP(AS46,'Valeur points'!$D$3:$E$303,2))</f>
        <v>0</v>
      </c>
      <c r="AU46" s="38"/>
      <c r="AV46" s="42">
        <f>IF(AU46="",0,VLOOKUP(AU46,'Valeur points'!$D$3:$E$303,2))</f>
        <v>0</v>
      </c>
      <c r="AW46" s="43">
        <f t="shared" si="4"/>
        <v>0</v>
      </c>
      <c r="AX46" s="44">
        <f t="shared" si="5"/>
        <v>0</v>
      </c>
    </row>
    <row r="47" spans="1:50" ht="18" x14ac:dyDescent="0.15">
      <c r="A47" s="33"/>
      <c r="B47" s="34"/>
      <c r="C47" s="35"/>
      <c r="D47" s="35"/>
      <c r="E47" s="35"/>
      <c r="F47" s="35"/>
      <c r="G47" s="35"/>
      <c r="H47" s="3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45">
        <f t="shared" si="1"/>
        <v>0</v>
      </c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5">
        <f t="shared" si="2"/>
        <v>0</v>
      </c>
      <c r="AL47" s="46">
        <f t="shared" si="3"/>
        <v>0</v>
      </c>
      <c r="AM47" s="38"/>
      <c r="AN47" s="42">
        <f>IF(AM47="",0,VLOOKUP(AM47,'Valeur points'!A39:B415,2))</f>
        <v>0</v>
      </c>
      <c r="AO47" s="38"/>
      <c r="AP47" s="42">
        <f>IF(AO47="",0,VLOOKUP(AO47,'Valeur points'!$G$3:$H$203,2))</f>
        <v>0</v>
      </c>
      <c r="AQ47" s="71"/>
      <c r="AR47" s="42">
        <f>IF(AQ47="",0,VLOOKUP(AQ47,'Valeur points'!$J$3:$K$143,2))</f>
        <v>0</v>
      </c>
      <c r="AS47" s="38"/>
      <c r="AT47" s="42">
        <f>IF(AS47="",0,VLOOKUP(AS47,'Valeur points'!$D$3:$E$303,2))</f>
        <v>0</v>
      </c>
      <c r="AU47" s="38"/>
      <c r="AV47" s="42">
        <f>IF(AU47="",0,VLOOKUP(AU47,'Valeur points'!$D$3:$E$303,2))</f>
        <v>0</v>
      </c>
      <c r="AW47" s="43">
        <f t="shared" si="4"/>
        <v>0</v>
      </c>
      <c r="AX47" s="44">
        <f t="shared" si="5"/>
        <v>0</v>
      </c>
    </row>
    <row r="48" spans="1:50" ht="18" x14ac:dyDescent="0.15">
      <c r="A48" s="33"/>
      <c r="B48" s="34"/>
      <c r="C48" s="35"/>
      <c r="D48" s="35"/>
      <c r="E48" s="35"/>
      <c r="F48" s="35"/>
      <c r="G48" s="35"/>
      <c r="H48" s="35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45">
        <f t="shared" si="1"/>
        <v>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5">
        <f t="shared" si="2"/>
        <v>0</v>
      </c>
      <c r="AL48" s="46">
        <f t="shared" si="3"/>
        <v>0</v>
      </c>
      <c r="AM48" s="38"/>
      <c r="AN48" s="42">
        <f>IF(AM48="",0,VLOOKUP(AM48,'Valeur points'!A40:B416,2))</f>
        <v>0</v>
      </c>
      <c r="AO48" s="38"/>
      <c r="AP48" s="42">
        <f>IF(AO48="",0,VLOOKUP(AO48,'Valeur points'!$G$3:$H$203,2))</f>
        <v>0</v>
      </c>
      <c r="AQ48" s="71"/>
      <c r="AR48" s="42">
        <f>IF(AQ48="",0,VLOOKUP(AQ48,'Valeur points'!$J$3:$K$143,2))</f>
        <v>0</v>
      </c>
      <c r="AS48" s="38"/>
      <c r="AT48" s="42">
        <f>IF(AS48="",0,VLOOKUP(AS48,'Valeur points'!$D$3:$E$303,2))</f>
        <v>0</v>
      </c>
      <c r="AU48" s="38"/>
      <c r="AV48" s="42">
        <f>IF(AU48="",0,VLOOKUP(AU48,'Valeur points'!$D$3:$E$303,2))</f>
        <v>0</v>
      </c>
      <c r="AW48" s="43">
        <f t="shared" si="4"/>
        <v>0</v>
      </c>
      <c r="AX48" s="44">
        <f t="shared" si="5"/>
        <v>0</v>
      </c>
    </row>
    <row r="49" spans="1:50" ht="18" x14ac:dyDescent="0.15">
      <c r="A49" s="33"/>
      <c r="B49" s="34"/>
      <c r="C49" s="35"/>
      <c r="D49" s="35"/>
      <c r="E49" s="35"/>
      <c r="F49" s="35"/>
      <c r="G49" s="35"/>
      <c r="H49" s="35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5">
        <f t="shared" si="1"/>
        <v>0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5">
        <f t="shared" si="2"/>
        <v>0</v>
      </c>
      <c r="AL49" s="46">
        <f t="shared" si="3"/>
        <v>0</v>
      </c>
      <c r="AM49" s="38"/>
      <c r="AN49" s="42">
        <f>IF(AM49="",0,VLOOKUP(AM49,'Valeur points'!A41:B417,2))</f>
        <v>0</v>
      </c>
      <c r="AO49" s="38"/>
      <c r="AP49" s="42">
        <f>IF(AO49="",0,VLOOKUP(AO49,'Valeur points'!$G$3:$H$203,2))</f>
        <v>0</v>
      </c>
      <c r="AQ49" s="71"/>
      <c r="AR49" s="42">
        <f>IF(AQ49="",0,VLOOKUP(AQ49,'Valeur points'!$J$3:$K$143,2))</f>
        <v>0</v>
      </c>
      <c r="AS49" s="38"/>
      <c r="AT49" s="42">
        <f>IF(AS49="",0,VLOOKUP(AS49,'Valeur points'!$D$3:$E$303,2))</f>
        <v>0</v>
      </c>
      <c r="AU49" s="38"/>
      <c r="AV49" s="42">
        <f>IF(AU49="",0,VLOOKUP(AU49,'Valeur points'!$D$3:$E$303,2))</f>
        <v>0</v>
      </c>
      <c r="AW49" s="43">
        <f t="shared" si="4"/>
        <v>0</v>
      </c>
      <c r="AX49" s="44">
        <f t="shared" si="5"/>
        <v>0</v>
      </c>
    </row>
    <row r="50" spans="1:50" ht="18" x14ac:dyDescent="0.15">
      <c r="A50" s="33"/>
      <c r="B50" s="34"/>
      <c r="C50" s="35"/>
      <c r="D50" s="35"/>
      <c r="E50" s="35"/>
      <c r="F50" s="35"/>
      <c r="G50" s="35"/>
      <c r="H50" s="3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45">
        <f t="shared" si="1"/>
        <v>0</v>
      </c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45">
        <f t="shared" si="2"/>
        <v>0</v>
      </c>
      <c r="AL50" s="46">
        <f t="shared" si="3"/>
        <v>0</v>
      </c>
      <c r="AM50" s="38"/>
      <c r="AN50" s="42">
        <f>IF(AM50="",0,VLOOKUP(AM50,'Valeur points'!A42:B418,2))</f>
        <v>0</v>
      </c>
      <c r="AO50" s="38"/>
      <c r="AP50" s="42">
        <f>IF(AO50="",0,VLOOKUP(AO50,'Valeur points'!$G$3:$H$203,2))</f>
        <v>0</v>
      </c>
      <c r="AQ50" s="71"/>
      <c r="AR50" s="42">
        <f>IF(AQ50="",0,VLOOKUP(AQ50,'Valeur points'!$J$3:$K$143,2))</f>
        <v>0</v>
      </c>
      <c r="AS50" s="38"/>
      <c r="AT50" s="42">
        <f>IF(AS50="",0,VLOOKUP(AS50,'Valeur points'!$D$3:$E$303,2))</f>
        <v>0</v>
      </c>
      <c r="AU50" s="38"/>
      <c r="AV50" s="42">
        <f>IF(AU50="",0,VLOOKUP(AU50,'Valeur points'!$D$3:$E$303,2))</f>
        <v>0</v>
      </c>
      <c r="AW50" s="43">
        <f t="shared" si="4"/>
        <v>0</v>
      </c>
      <c r="AX50" s="44">
        <f t="shared" si="5"/>
        <v>0</v>
      </c>
    </row>
    <row r="51" spans="1:50" ht="18" x14ac:dyDescent="0.15">
      <c r="A51" s="33"/>
      <c r="B51" s="34"/>
      <c r="C51" s="35"/>
      <c r="D51" s="35"/>
      <c r="E51" s="35"/>
      <c r="F51" s="35"/>
      <c r="G51" s="35"/>
      <c r="H51" s="35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45">
        <f t="shared" si="1"/>
        <v>0</v>
      </c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5">
        <f t="shared" si="2"/>
        <v>0</v>
      </c>
      <c r="AL51" s="46">
        <f t="shared" si="3"/>
        <v>0</v>
      </c>
      <c r="AM51" s="38"/>
      <c r="AN51" s="42">
        <f>IF(AM51="",0,VLOOKUP(AM51,'Valeur points'!A43:B419,2))</f>
        <v>0</v>
      </c>
      <c r="AO51" s="38"/>
      <c r="AP51" s="42">
        <f>IF(AO51="",0,VLOOKUP(AO51,'Valeur points'!$G$3:$H$203,2))</f>
        <v>0</v>
      </c>
      <c r="AQ51" s="71"/>
      <c r="AR51" s="42">
        <f>IF(AQ51="",0,VLOOKUP(AQ51,'Valeur points'!$J$3:$K$143,2))</f>
        <v>0</v>
      </c>
      <c r="AS51" s="38"/>
      <c r="AT51" s="42">
        <f>IF(AS51="",0,VLOOKUP(AS51,'Valeur points'!$D$3:$E$303,2))</f>
        <v>0</v>
      </c>
      <c r="AU51" s="38"/>
      <c r="AV51" s="42">
        <f>IF(AU51="",0,VLOOKUP(AU51,'Valeur points'!$D$3:$E$303,2))</f>
        <v>0</v>
      </c>
      <c r="AW51" s="43">
        <f t="shared" si="4"/>
        <v>0</v>
      </c>
      <c r="AX51" s="44">
        <f t="shared" si="5"/>
        <v>0</v>
      </c>
    </row>
    <row r="52" spans="1:50" ht="18" x14ac:dyDescent="0.15">
      <c r="A52" s="33"/>
      <c r="B52" s="34"/>
      <c r="C52" s="35"/>
      <c r="D52" s="35"/>
      <c r="E52" s="35"/>
      <c r="F52" s="35"/>
      <c r="G52" s="35"/>
      <c r="H52" s="35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45">
        <f t="shared" si="1"/>
        <v>0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5">
        <f t="shared" si="2"/>
        <v>0</v>
      </c>
      <c r="AL52" s="46">
        <f t="shared" si="3"/>
        <v>0</v>
      </c>
      <c r="AM52" s="38"/>
      <c r="AN52" s="42">
        <f>IF(AM52="",0,VLOOKUP(AM52,'Valeur points'!A44:B420,2))</f>
        <v>0</v>
      </c>
      <c r="AO52" s="38"/>
      <c r="AP52" s="42">
        <f>IF(AO52="",0,VLOOKUP(AO52,'Valeur points'!$G$3:$H$203,2))</f>
        <v>0</v>
      </c>
      <c r="AQ52" s="71"/>
      <c r="AR52" s="42">
        <f>IF(AQ52="",0,VLOOKUP(AQ52,'Valeur points'!$J$3:$K$143,2))</f>
        <v>0</v>
      </c>
      <c r="AS52" s="38"/>
      <c r="AT52" s="42">
        <f>IF(AS52="",0,VLOOKUP(AS52,'Valeur points'!$D$3:$E$303,2))</f>
        <v>0</v>
      </c>
      <c r="AU52" s="38"/>
      <c r="AV52" s="42">
        <f>IF(AU52="",0,VLOOKUP(AU52,'Valeur points'!$D$3:$E$303,2))</f>
        <v>0</v>
      </c>
      <c r="AW52" s="43">
        <f t="shared" si="4"/>
        <v>0</v>
      </c>
      <c r="AX52" s="44">
        <f t="shared" si="5"/>
        <v>0</v>
      </c>
    </row>
    <row r="53" spans="1:50" ht="18" x14ac:dyDescent="0.15">
      <c r="A53" s="33"/>
      <c r="B53" s="34"/>
      <c r="C53" s="35"/>
      <c r="D53" s="35"/>
      <c r="E53" s="35"/>
      <c r="F53" s="35"/>
      <c r="G53" s="35"/>
      <c r="H53" s="35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45">
        <f t="shared" si="1"/>
        <v>0</v>
      </c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5">
        <f t="shared" si="2"/>
        <v>0</v>
      </c>
      <c r="AL53" s="46">
        <f t="shared" si="3"/>
        <v>0</v>
      </c>
      <c r="AM53" s="38"/>
      <c r="AN53" s="42">
        <f>IF(AM53="",0,VLOOKUP(AM53,'Valeur points'!A45:B421,2))</f>
        <v>0</v>
      </c>
      <c r="AO53" s="38"/>
      <c r="AP53" s="42">
        <f>IF(AO53="",0,VLOOKUP(AO53,'Valeur points'!$G$3:$H$203,2))</f>
        <v>0</v>
      </c>
      <c r="AQ53" s="71"/>
      <c r="AR53" s="42">
        <f>IF(AQ53="",0,VLOOKUP(AQ53,'Valeur points'!$J$3:$K$143,2))</f>
        <v>0</v>
      </c>
      <c r="AS53" s="38"/>
      <c r="AT53" s="42">
        <f>IF(AS53="",0,VLOOKUP(AS53,'Valeur points'!$D$3:$E$303,2))</f>
        <v>0</v>
      </c>
      <c r="AU53" s="38"/>
      <c r="AV53" s="42">
        <f>IF(AU53="",0,VLOOKUP(AU53,'Valeur points'!$D$3:$E$303,2))</f>
        <v>0</v>
      </c>
      <c r="AW53" s="43">
        <f t="shared" si="4"/>
        <v>0</v>
      </c>
      <c r="AX53" s="44">
        <f t="shared" si="5"/>
        <v>0</v>
      </c>
    </row>
    <row r="54" spans="1:50" ht="18" x14ac:dyDescent="0.15">
      <c r="A54" s="33"/>
      <c r="B54" s="34"/>
      <c r="C54" s="35"/>
      <c r="D54" s="35"/>
      <c r="E54" s="35"/>
      <c r="F54" s="35"/>
      <c r="G54" s="35"/>
      <c r="H54" s="35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45">
        <f t="shared" si="1"/>
        <v>0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5">
        <f t="shared" si="2"/>
        <v>0</v>
      </c>
      <c r="AL54" s="46">
        <f t="shared" si="3"/>
        <v>0</v>
      </c>
      <c r="AM54" s="38"/>
      <c r="AN54" s="42">
        <f>IF(AM54="",0,VLOOKUP(AM54,'Valeur points'!A46:B422,2))</f>
        <v>0</v>
      </c>
      <c r="AO54" s="38"/>
      <c r="AP54" s="42">
        <f>IF(AO54="",0,VLOOKUP(AO54,'Valeur points'!$G$3:$H$203,2))</f>
        <v>0</v>
      </c>
      <c r="AQ54" s="71"/>
      <c r="AR54" s="42">
        <f>IF(AQ54="",0,VLOOKUP(AQ54,'Valeur points'!$J$3:$K$143,2))</f>
        <v>0</v>
      </c>
      <c r="AS54" s="38"/>
      <c r="AT54" s="42">
        <f>IF(AS54="",0,VLOOKUP(AS54,'Valeur points'!$D$3:$E$303,2))</f>
        <v>0</v>
      </c>
      <c r="AU54" s="38"/>
      <c r="AV54" s="42">
        <f>IF(AU54="",0,VLOOKUP(AU54,'Valeur points'!$D$3:$E$303,2))</f>
        <v>0</v>
      </c>
      <c r="AW54" s="43">
        <f t="shared" si="4"/>
        <v>0</v>
      </c>
      <c r="AX54" s="44">
        <f t="shared" si="5"/>
        <v>0</v>
      </c>
    </row>
    <row r="55" spans="1:50" ht="18" x14ac:dyDescent="0.15">
      <c r="A55" s="33"/>
      <c r="B55" s="34"/>
      <c r="C55" s="35"/>
      <c r="D55" s="35"/>
      <c r="E55" s="35"/>
      <c r="F55" s="35"/>
      <c r="G55" s="35"/>
      <c r="H55" s="35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45">
        <f t="shared" si="1"/>
        <v>0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45">
        <f t="shared" si="2"/>
        <v>0</v>
      </c>
      <c r="AL55" s="46">
        <f t="shared" si="3"/>
        <v>0</v>
      </c>
      <c r="AM55" s="38"/>
      <c r="AN55" s="42">
        <f>IF(AM55="",0,VLOOKUP(AM55,'Valeur points'!A47:B423,2))</f>
        <v>0</v>
      </c>
      <c r="AO55" s="38"/>
      <c r="AP55" s="42">
        <f>IF(AO55="",0,VLOOKUP(AO55,'Valeur points'!$G$3:$H$203,2))</f>
        <v>0</v>
      </c>
      <c r="AQ55" s="71"/>
      <c r="AR55" s="42">
        <f>IF(AQ55="",0,VLOOKUP(AQ55,'Valeur points'!$J$3:$K$143,2))</f>
        <v>0</v>
      </c>
      <c r="AS55" s="38"/>
      <c r="AT55" s="42">
        <f>IF(AS55="",0,VLOOKUP(AS55,'Valeur points'!$D$3:$E$303,2))</f>
        <v>0</v>
      </c>
      <c r="AU55" s="38"/>
      <c r="AV55" s="42">
        <f>IF(AU55="",0,VLOOKUP(AU55,'Valeur points'!$D$3:$E$303,2))</f>
        <v>0</v>
      </c>
      <c r="AW55" s="43">
        <f t="shared" si="4"/>
        <v>0</v>
      </c>
      <c r="AX55" s="44">
        <f t="shared" si="5"/>
        <v>0</v>
      </c>
    </row>
    <row r="56" spans="1:50" ht="18" x14ac:dyDescent="0.15">
      <c r="A56" s="33"/>
      <c r="B56" s="34"/>
      <c r="C56" s="35"/>
      <c r="D56" s="35"/>
      <c r="E56" s="35"/>
      <c r="F56" s="35"/>
      <c r="G56" s="35"/>
      <c r="H56" s="35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45">
        <f t="shared" si="1"/>
        <v>0</v>
      </c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45">
        <f t="shared" si="2"/>
        <v>0</v>
      </c>
      <c r="AL56" s="46">
        <f t="shared" si="3"/>
        <v>0</v>
      </c>
      <c r="AM56" s="38"/>
      <c r="AN56" s="42">
        <f>IF(AM56="",0,VLOOKUP(AM56,'Valeur points'!A48:B424,2))</f>
        <v>0</v>
      </c>
      <c r="AO56" s="38"/>
      <c r="AP56" s="42">
        <f>IF(AO56="",0,VLOOKUP(AO56,'Valeur points'!$G$3:$H$203,2))</f>
        <v>0</v>
      </c>
      <c r="AQ56" s="71"/>
      <c r="AR56" s="42">
        <f>IF(AQ56="",0,VLOOKUP(AQ56,'Valeur points'!$J$3:$K$143,2))</f>
        <v>0</v>
      </c>
      <c r="AS56" s="38"/>
      <c r="AT56" s="42">
        <f>IF(AS56="",0,VLOOKUP(AS56,'Valeur points'!$D$3:$E$303,2))</f>
        <v>0</v>
      </c>
      <c r="AU56" s="38"/>
      <c r="AV56" s="42">
        <f>IF(AU56="",0,VLOOKUP(AU56,'Valeur points'!$D$3:$E$303,2))</f>
        <v>0</v>
      </c>
      <c r="AW56" s="43">
        <f t="shared" si="4"/>
        <v>0</v>
      </c>
      <c r="AX56" s="44">
        <f t="shared" si="5"/>
        <v>0</v>
      </c>
    </row>
    <row r="57" spans="1:50" ht="18" x14ac:dyDescent="0.15">
      <c r="A57" s="33"/>
      <c r="B57" s="34"/>
      <c r="C57" s="35"/>
      <c r="D57" s="35"/>
      <c r="E57" s="35"/>
      <c r="F57" s="35"/>
      <c r="G57" s="35"/>
      <c r="H57" s="3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45">
        <f t="shared" si="1"/>
        <v>0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5">
        <f t="shared" si="2"/>
        <v>0</v>
      </c>
      <c r="AL57" s="46">
        <f t="shared" si="3"/>
        <v>0</v>
      </c>
      <c r="AM57" s="38"/>
      <c r="AN57" s="42">
        <f>IF(AM57="",0,VLOOKUP(AM57,'Valeur points'!A49:B425,2))</f>
        <v>0</v>
      </c>
      <c r="AO57" s="38"/>
      <c r="AP57" s="42">
        <f>IF(AO57="",0,VLOOKUP(AO57,'Valeur points'!$G$3:$H$203,2))</f>
        <v>0</v>
      </c>
      <c r="AQ57" s="71"/>
      <c r="AR57" s="42">
        <f>IF(AQ57="",0,VLOOKUP(AQ57,'Valeur points'!$J$3:$K$143,2))</f>
        <v>0</v>
      </c>
      <c r="AS57" s="38"/>
      <c r="AT57" s="42">
        <f>IF(AS57="",0,VLOOKUP(AS57,'Valeur points'!$D$3:$E$303,2))</f>
        <v>0</v>
      </c>
      <c r="AU57" s="38"/>
      <c r="AV57" s="42">
        <f>IF(AU57="",0,VLOOKUP(AU57,'Valeur points'!$D$3:$E$303,2))</f>
        <v>0</v>
      </c>
      <c r="AW57" s="43">
        <f t="shared" si="4"/>
        <v>0</v>
      </c>
      <c r="AX57" s="44">
        <f t="shared" si="5"/>
        <v>0</v>
      </c>
    </row>
    <row r="58" spans="1:50" ht="18" x14ac:dyDescent="0.15">
      <c r="A58" s="33"/>
      <c r="B58" s="34"/>
      <c r="C58" s="35"/>
      <c r="D58" s="35"/>
      <c r="E58" s="35"/>
      <c r="F58" s="35"/>
      <c r="G58" s="35"/>
      <c r="H58" s="35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45">
        <f t="shared" si="1"/>
        <v>0</v>
      </c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5">
        <f t="shared" si="2"/>
        <v>0</v>
      </c>
      <c r="AL58" s="46">
        <f t="shared" si="3"/>
        <v>0</v>
      </c>
      <c r="AM58" s="38"/>
      <c r="AN58" s="42">
        <f>IF(AM58="",0,VLOOKUP(AM58,'Valeur points'!A50:B426,2))</f>
        <v>0</v>
      </c>
      <c r="AO58" s="38"/>
      <c r="AP58" s="42">
        <f>IF(AO58="",0,VLOOKUP(AO58,'Valeur points'!$G$3:$H$203,2))</f>
        <v>0</v>
      </c>
      <c r="AQ58" s="71"/>
      <c r="AR58" s="42">
        <f>IF(AQ58="",0,VLOOKUP(AQ58,'Valeur points'!$J$3:$K$143,2))</f>
        <v>0</v>
      </c>
      <c r="AS58" s="38"/>
      <c r="AT58" s="42">
        <f>IF(AS58="",0,VLOOKUP(AS58,'Valeur points'!$D$3:$E$303,2))</f>
        <v>0</v>
      </c>
      <c r="AU58" s="38"/>
      <c r="AV58" s="42">
        <f>IF(AU58="",0,VLOOKUP(AU58,'Valeur points'!$D$3:$E$303,2))</f>
        <v>0</v>
      </c>
      <c r="AW58" s="43">
        <f t="shared" si="4"/>
        <v>0</v>
      </c>
      <c r="AX58" s="44">
        <f t="shared" si="5"/>
        <v>0</v>
      </c>
    </row>
    <row r="59" spans="1:50" ht="18" x14ac:dyDescent="0.15">
      <c r="A59" s="33"/>
      <c r="B59" s="34"/>
      <c r="C59" s="35"/>
      <c r="D59" s="35"/>
      <c r="E59" s="35"/>
      <c r="F59" s="35"/>
      <c r="G59" s="35"/>
      <c r="H59" s="35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45">
        <f t="shared" si="1"/>
        <v>0</v>
      </c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5">
        <f t="shared" si="2"/>
        <v>0</v>
      </c>
      <c r="AL59" s="46">
        <f t="shared" si="3"/>
        <v>0</v>
      </c>
      <c r="AM59" s="38"/>
      <c r="AN59" s="42">
        <f>IF(AM59="",0,VLOOKUP(AM59,'Valeur points'!A51:B427,2))</f>
        <v>0</v>
      </c>
      <c r="AO59" s="38"/>
      <c r="AP59" s="42">
        <f>IF(AO59="",0,VLOOKUP(AO59,'Valeur points'!$G$3:$H$203,2))</f>
        <v>0</v>
      </c>
      <c r="AQ59" s="71"/>
      <c r="AR59" s="42">
        <f>IF(AQ59="",0,VLOOKUP(AQ59,'Valeur points'!$J$3:$K$143,2))</f>
        <v>0</v>
      </c>
      <c r="AS59" s="38"/>
      <c r="AT59" s="42">
        <f>IF(AS59="",0,VLOOKUP(AS59,'Valeur points'!$D$3:$E$303,2))</f>
        <v>0</v>
      </c>
      <c r="AU59" s="38"/>
      <c r="AV59" s="42">
        <f>IF(AU59="",0,VLOOKUP(AU59,'Valeur points'!$D$3:$E$303,2))</f>
        <v>0</v>
      </c>
      <c r="AW59" s="43">
        <f t="shared" si="4"/>
        <v>0</v>
      </c>
      <c r="AX59" s="44">
        <f t="shared" si="5"/>
        <v>0</v>
      </c>
    </row>
    <row r="60" spans="1:50" ht="18" x14ac:dyDescent="0.15">
      <c r="A60" s="33"/>
      <c r="B60" s="34"/>
      <c r="C60" s="35"/>
      <c r="D60" s="35"/>
      <c r="E60" s="35"/>
      <c r="F60" s="35"/>
      <c r="G60" s="35"/>
      <c r="H60" s="35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45">
        <f t="shared" si="1"/>
        <v>0</v>
      </c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5">
        <f t="shared" si="2"/>
        <v>0</v>
      </c>
      <c r="AL60" s="46">
        <f t="shared" si="3"/>
        <v>0</v>
      </c>
      <c r="AM60" s="38"/>
      <c r="AN60" s="42">
        <f>IF(AM60="",0,VLOOKUP(AM60,'Valeur points'!A52:B428,2))</f>
        <v>0</v>
      </c>
      <c r="AO60" s="38"/>
      <c r="AP60" s="42">
        <f>IF(AO60="",0,VLOOKUP(AO60,'Valeur points'!$G$3:$H$203,2))</f>
        <v>0</v>
      </c>
      <c r="AQ60" s="71"/>
      <c r="AR60" s="42">
        <f>IF(AQ60="",0,VLOOKUP(AQ60,'Valeur points'!$J$3:$K$143,2))</f>
        <v>0</v>
      </c>
      <c r="AS60" s="38"/>
      <c r="AT60" s="42">
        <f>IF(AS60="",0,VLOOKUP(AS60,'Valeur points'!$D$3:$E$303,2))</f>
        <v>0</v>
      </c>
      <c r="AU60" s="38"/>
      <c r="AV60" s="42">
        <f>IF(AU60="",0,VLOOKUP(AU60,'Valeur points'!$D$3:$E$303,2))</f>
        <v>0</v>
      </c>
      <c r="AW60" s="43">
        <f t="shared" si="4"/>
        <v>0</v>
      </c>
      <c r="AX60" s="44">
        <f t="shared" si="5"/>
        <v>0</v>
      </c>
    </row>
    <row r="61" spans="1:50" ht="18" x14ac:dyDescent="0.15">
      <c r="A61" s="33"/>
      <c r="B61" s="34"/>
      <c r="C61" s="35"/>
      <c r="D61" s="35"/>
      <c r="E61" s="35"/>
      <c r="F61" s="35"/>
      <c r="G61" s="35"/>
      <c r="H61" s="35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45">
        <f t="shared" si="1"/>
        <v>0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5">
        <f t="shared" si="2"/>
        <v>0</v>
      </c>
      <c r="AL61" s="46">
        <f t="shared" si="3"/>
        <v>0</v>
      </c>
      <c r="AM61" s="38"/>
      <c r="AN61" s="42">
        <f>IF(AM61="",0,VLOOKUP(AM61,'Valeur points'!A53:B429,2))</f>
        <v>0</v>
      </c>
      <c r="AO61" s="38"/>
      <c r="AP61" s="42">
        <f>IF(AO61="",0,VLOOKUP(AO61,'Valeur points'!$G$3:$H$203,2))</f>
        <v>0</v>
      </c>
      <c r="AQ61" s="71"/>
      <c r="AR61" s="42">
        <f>IF(AQ61="",0,VLOOKUP(AQ61,'Valeur points'!$J$3:$K$143,2))</f>
        <v>0</v>
      </c>
      <c r="AS61" s="38"/>
      <c r="AT61" s="42">
        <f>IF(AS61="",0,VLOOKUP(AS61,'Valeur points'!$D$3:$E$303,2))</f>
        <v>0</v>
      </c>
      <c r="AU61" s="38"/>
      <c r="AV61" s="42">
        <f>IF(AU61="",0,VLOOKUP(AU61,'Valeur points'!$D$3:$E$303,2))</f>
        <v>0</v>
      </c>
      <c r="AW61" s="43">
        <f t="shared" si="4"/>
        <v>0</v>
      </c>
      <c r="AX61" s="44">
        <f t="shared" si="5"/>
        <v>0</v>
      </c>
    </row>
    <row r="62" spans="1:50" ht="18" x14ac:dyDescent="0.15">
      <c r="A62" s="33"/>
      <c r="B62" s="34"/>
      <c r="C62" s="35"/>
      <c r="D62" s="35"/>
      <c r="E62" s="35"/>
      <c r="F62" s="35"/>
      <c r="G62" s="35"/>
      <c r="H62" s="35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45">
        <f t="shared" si="1"/>
        <v>0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5">
        <f t="shared" si="2"/>
        <v>0</v>
      </c>
      <c r="AL62" s="46">
        <f t="shared" si="3"/>
        <v>0</v>
      </c>
      <c r="AM62" s="38"/>
      <c r="AN62" s="42">
        <f>IF(AM62="",0,VLOOKUP(AM62,'Valeur points'!A54:B430,2))</f>
        <v>0</v>
      </c>
      <c r="AO62" s="38"/>
      <c r="AP62" s="42">
        <f>IF(AO62="",0,VLOOKUP(AO62,'Valeur points'!$G$3:$H$203,2))</f>
        <v>0</v>
      </c>
      <c r="AQ62" s="71"/>
      <c r="AR62" s="42">
        <f>IF(AQ62="",0,VLOOKUP(AQ62,'Valeur points'!$J$3:$K$143,2))</f>
        <v>0</v>
      </c>
      <c r="AS62" s="38"/>
      <c r="AT62" s="42">
        <f>IF(AS62="",0,VLOOKUP(AS62,'Valeur points'!$D$3:$E$303,2))</f>
        <v>0</v>
      </c>
      <c r="AU62" s="38"/>
      <c r="AV62" s="42">
        <f>IF(AU62="",0,VLOOKUP(AU62,'Valeur points'!$D$3:$E$303,2))</f>
        <v>0</v>
      </c>
      <c r="AW62" s="43">
        <f t="shared" si="4"/>
        <v>0</v>
      </c>
      <c r="AX62" s="44">
        <f t="shared" si="5"/>
        <v>0</v>
      </c>
    </row>
    <row r="63" spans="1:50" ht="18" x14ac:dyDescent="0.15">
      <c r="A63" s="33"/>
      <c r="B63" s="34"/>
      <c r="C63" s="35"/>
      <c r="D63" s="35"/>
      <c r="E63" s="35"/>
      <c r="F63" s="35"/>
      <c r="G63" s="35"/>
      <c r="H63" s="35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45">
        <f t="shared" si="1"/>
        <v>0</v>
      </c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45">
        <f t="shared" si="2"/>
        <v>0</v>
      </c>
      <c r="AL63" s="46">
        <f t="shared" si="3"/>
        <v>0</v>
      </c>
      <c r="AM63" s="38"/>
      <c r="AN63" s="42">
        <f>IF(AM63="",0,VLOOKUP(AM63,'Valeur points'!A55:B431,2))</f>
        <v>0</v>
      </c>
      <c r="AO63" s="38"/>
      <c r="AP63" s="42">
        <f>IF(AO63="",0,VLOOKUP(AO63,'Valeur points'!$G$3:$H$203,2))</f>
        <v>0</v>
      </c>
      <c r="AQ63" s="71"/>
      <c r="AR63" s="42">
        <f>IF(AQ63="",0,VLOOKUP(AQ63,'Valeur points'!$J$3:$K$143,2))</f>
        <v>0</v>
      </c>
      <c r="AS63" s="38"/>
      <c r="AT63" s="42">
        <f>IF(AS63="",0,VLOOKUP(AS63,'Valeur points'!$D$3:$E$303,2))</f>
        <v>0</v>
      </c>
      <c r="AU63" s="38"/>
      <c r="AV63" s="42">
        <f>IF(AU63="",0,VLOOKUP(AU63,'Valeur points'!$D$3:$E$303,2))</f>
        <v>0</v>
      </c>
      <c r="AW63" s="43">
        <f t="shared" si="4"/>
        <v>0</v>
      </c>
      <c r="AX63" s="44">
        <f t="shared" si="5"/>
        <v>0</v>
      </c>
    </row>
    <row r="64" spans="1:50" ht="18" x14ac:dyDescent="0.15">
      <c r="A64" s="33"/>
      <c r="B64" s="34"/>
      <c r="C64" s="35"/>
      <c r="D64" s="35"/>
      <c r="E64" s="35"/>
      <c r="F64" s="35"/>
      <c r="G64" s="35"/>
      <c r="H64" s="35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45">
        <f t="shared" si="1"/>
        <v>0</v>
      </c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5">
        <f t="shared" si="2"/>
        <v>0</v>
      </c>
      <c r="AL64" s="46">
        <f t="shared" si="3"/>
        <v>0</v>
      </c>
      <c r="AM64" s="38"/>
      <c r="AN64" s="42">
        <f>IF(AM64="",0,VLOOKUP(AM64,'Valeur points'!A56:B432,2))</f>
        <v>0</v>
      </c>
      <c r="AO64" s="38"/>
      <c r="AP64" s="42">
        <f>IF(AO64="",0,VLOOKUP(AO64,'Valeur points'!$G$3:$H$203,2))</f>
        <v>0</v>
      </c>
      <c r="AQ64" s="71"/>
      <c r="AR64" s="42">
        <f>IF(AQ64="",0,VLOOKUP(AQ64,'Valeur points'!$J$3:$K$143,2))</f>
        <v>0</v>
      </c>
      <c r="AS64" s="38"/>
      <c r="AT64" s="42">
        <f>IF(AS64="",0,VLOOKUP(AS64,'Valeur points'!$D$3:$E$303,2))</f>
        <v>0</v>
      </c>
      <c r="AU64" s="38"/>
      <c r="AV64" s="42">
        <f>IF(AU64="",0,VLOOKUP(AU64,'Valeur points'!$D$3:$E$303,2))</f>
        <v>0</v>
      </c>
      <c r="AW64" s="43">
        <f t="shared" si="4"/>
        <v>0</v>
      </c>
      <c r="AX64" s="44">
        <f t="shared" si="5"/>
        <v>0</v>
      </c>
    </row>
    <row r="65" spans="1:50" ht="18" x14ac:dyDescent="0.15">
      <c r="A65" s="33"/>
      <c r="B65" s="34"/>
      <c r="C65" s="35"/>
      <c r="D65" s="35"/>
      <c r="E65" s="35"/>
      <c r="F65" s="35"/>
      <c r="G65" s="35"/>
      <c r="H65" s="35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45">
        <f t="shared" si="1"/>
        <v>0</v>
      </c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5">
        <f t="shared" si="2"/>
        <v>0</v>
      </c>
      <c r="AL65" s="46">
        <f t="shared" si="3"/>
        <v>0</v>
      </c>
      <c r="AM65" s="38"/>
      <c r="AN65" s="42">
        <f>IF(AM65="",0,VLOOKUP(AM65,'Valeur points'!A57:B433,2))</f>
        <v>0</v>
      </c>
      <c r="AO65" s="38"/>
      <c r="AP65" s="42">
        <f>IF(AO65="",0,VLOOKUP(AO65,'Valeur points'!$G$3:$H$203,2))</f>
        <v>0</v>
      </c>
      <c r="AQ65" s="71"/>
      <c r="AR65" s="42">
        <f>IF(AQ65="",0,VLOOKUP(AQ65,'Valeur points'!$J$3:$K$143,2))</f>
        <v>0</v>
      </c>
      <c r="AS65" s="38"/>
      <c r="AT65" s="42">
        <f>IF(AS65="",0,VLOOKUP(AS65,'Valeur points'!$D$3:$E$303,2))</f>
        <v>0</v>
      </c>
      <c r="AU65" s="38"/>
      <c r="AV65" s="42">
        <f>IF(AU65="",0,VLOOKUP(AU65,'Valeur points'!$D$3:$E$303,2))</f>
        <v>0</v>
      </c>
      <c r="AW65" s="43">
        <f t="shared" si="4"/>
        <v>0</v>
      </c>
      <c r="AX65" s="44">
        <f t="shared" si="5"/>
        <v>0</v>
      </c>
    </row>
    <row r="66" spans="1:50" ht="18" x14ac:dyDescent="0.15">
      <c r="A66" s="33"/>
      <c r="B66" s="34"/>
      <c r="C66" s="35"/>
      <c r="D66" s="35"/>
      <c r="E66" s="35"/>
      <c r="F66" s="35"/>
      <c r="G66" s="35"/>
      <c r="H66" s="35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45">
        <f t="shared" si="1"/>
        <v>0</v>
      </c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5">
        <f t="shared" si="2"/>
        <v>0</v>
      </c>
      <c r="AL66" s="46">
        <f t="shared" si="3"/>
        <v>0</v>
      </c>
      <c r="AM66" s="38"/>
      <c r="AN66" s="42">
        <f>IF(AM66="",0,VLOOKUP(AM66,'Valeur points'!A58:B434,2))</f>
        <v>0</v>
      </c>
      <c r="AO66" s="38"/>
      <c r="AP66" s="42">
        <f>IF(AO66="",0,VLOOKUP(AO66,'Valeur points'!$G$3:$H$203,2))</f>
        <v>0</v>
      </c>
      <c r="AQ66" s="71"/>
      <c r="AR66" s="42">
        <f>IF(AQ66="",0,VLOOKUP(AQ66,'Valeur points'!$J$3:$K$143,2))</f>
        <v>0</v>
      </c>
      <c r="AS66" s="38"/>
      <c r="AT66" s="42">
        <f>IF(AS66="",0,VLOOKUP(AS66,'Valeur points'!$D$3:$E$303,2))</f>
        <v>0</v>
      </c>
      <c r="AU66" s="38"/>
      <c r="AV66" s="42">
        <f>IF(AU66="",0,VLOOKUP(AU66,'Valeur points'!$D$3:$E$303,2))</f>
        <v>0</v>
      </c>
      <c r="AW66" s="43">
        <f t="shared" si="4"/>
        <v>0</v>
      </c>
      <c r="AX66" s="44">
        <f t="shared" si="5"/>
        <v>0</v>
      </c>
    </row>
    <row r="67" spans="1:50" ht="18" x14ac:dyDescent="0.15">
      <c r="A67" s="33"/>
      <c r="B67" s="34"/>
      <c r="C67" s="35"/>
      <c r="D67" s="35"/>
      <c r="E67" s="35"/>
      <c r="F67" s="35"/>
      <c r="G67" s="35"/>
      <c r="H67" s="35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45">
        <f t="shared" si="1"/>
        <v>0</v>
      </c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45">
        <f t="shared" si="2"/>
        <v>0</v>
      </c>
      <c r="AL67" s="46">
        <f t="shared" si="3"/>
        <v>0</v>
      </c>
      <c r="AM67" s="38"/>
      <c r="AN67" s="42">
        <f>IF(AM67="",0,VLOOKUP(AM67,'Valeur points'!A59:B435,2))</f>
        <v>0</v>
      </c>
      <c r="AO67" s="38"/>
      <c r="AP67" s="42">
        <f>IF(AO67="",0,VLOOKUP(AO67,'Valeur points'!$G$3:$H$203,2))</f>
        <v>0</v>
      </c>
      <c r="AQ67" s="71"/>
      <c r="AR67" s="42">
        <f>IF(AQ67="",0,VLOOKUP(AQ67,'Valeur points'!$J$3:$K$143,2))</f>
        <v>0</v>
      </c>
      <c r="AS67" s="38"/>
      <c r="AT67" s="42">
        <f>IF(AS67="",0,VLOOKUP(AS67,'Valeur points'!$D$3:$E$303,2))</f>
        <v>0</v>
      </c>
      <c r="AU67" s="38"/>
      <c r="AV67" s="42">
        <f>IF(AU67="",0,VLOOKUP(AU67,'Valeur points'!$D$3:$E$303,2))</f>
        <v>0</v>
      </c>
      <c r="AW67" s="43">
        <f t="shared" si="4"/>
        <v>0</v>
      </c>
      <c r="AX67" s="44">
        <f t="shared" si="5"/>
        <v>0</v>
      </c>
    </row>
    <row r="68" spans="1:50" ht="18" x14ac:dyDescent="0.15">
      <c r="A68" s="33"/>
      <c r="B68" s="34"/>
      <c r="C68" s="35"/>
      <c r="D68" s="35"/>
      <c r="E68" s="35"/>
      <c r="F68" s="35"/>
      <c r="G68" s="35"/>
      <c r="H68" s="35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45">
        <f t="shared" si="1"/>
        <v>0</v>
      </c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45">
        <f t="shared" si="2"/>
        <v>0</v>
      </c>
      <c r="AL68" s="46">
        <f t="shared" si="3"/>
        <v>0</v>
      </c>
      <c r="AM68" s="38"/>
      <c r="AN68" s="42">
        <f>IF(AM68="",0,VLOOKUP(AM68,'Valeur points'!A60:B436,2))</f>
        <v>0</v>
      </c>
      <c r="AO68" s="38"/>
      <c r="AP68" s="42">
        <f>IF(AO68="",0,VLOOKUP(AO68,'Valeur points'!$G$3:$H$203,2))</f>
        <v>0</v>
      </c>
      <c r="AQ68" s="71"/>
      <c r="AR68" s="42">
        <f>IF(AQ68="",0,VLOOKUP(AQ68,'Valeur points'!$J$3:$K$143,2))</f>
        <v>0</v>
      </c>
      <c r="AS68" s="38"/>
      <c r="AT68" s="42">
        <f>IF(AS68="",0,VLOOKUP(AS68,'Valeur points'!$D$3:$E$303,2))</f>
        <v>0</v>
      </c>
      <c r="AU68" s="38"/>
      <c r="AV68" s="42">
        <f>IF(AU68="",0,VLOOKUP(AU68,'Valeur points'!$D$3:$E$303,2))</f>
        <v>0</v>
      </c>
      <c r="AW68" s="43">
        <f t="shared" si="4"/>
        <v>0</v>
      </c>
      <c r="AX68" s="44">
        <f t="shared" si="5"/>
        <v>0</v>
      </c>
    </row>
    <row r="69" spans="1:50" ht="18" x14ac:dyDescent="0.15">
      <c r="A69" s="33"/>
      <c r="B69" s="34"/>
      <c r="C69" s="35"/>
      <c r="D69" s="35"/>
      <c r="E69" s="35"/>
      <c r="F69" s="35"/>
      <c r="G69" s="35"/>
      <c r="H69" s="35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45">
        <f t="shared" si="1"/>
        <v>0</v>
      </c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45">
        <f t="shared" si="2"/>
        <v>0</v>
      </c>
      <c r="AL69" s="46">
        <f t="shared" si="3"/>
        <v>0</v>
      </c>
      <c r="AM69" s="38"/>
      <c r="AN69" s="42">
        <f>IF(AM69="",0,VLOOKUP(AM69,'Valeur points'!A61:B437,2))</f>
        <v>0</v>
      </c>
      <c r="AO69" s="38"/>
      <c r="AP69" s="42">
        <f>IF(AO69="",0,VLOOKUP(AO69,'Valeur points'!$G$3:$H$203,2))</f>
        <v>0</v>
      </c>
      <c r="AQ69" s="71"/>
      <c r="AR69" s="42">
        <f>IF(AQ69="",0,VLOOKUP(AQ69,'Valeur points'!$J$3:$K$143,2))</f>
        <v>0</v>
      </c>
      <c r="AS69" s="38"/>
      <c r="AT69" s="42">
        <f>IF(AS69="",0,VLOOKUP(AS69,'Valeur points'!$D$3:$E$303,2))</f>
        <v>0</v>
      </c>
      <c r="AU69" s="38"/>
      <c r="AV69" s="42">
        <f>IF(AU69="",0,VLOOKUP(AU69,'Valeur points'!$D$3:$E$303,2))</f>
        <v>0</v>
      </c>
      <c r="AW69" s="43">
        <f t="shared" si="4"/>
        <v>0</v>
      </c>
      <c r="AX69" s="44">
        <f t="shared" si="5"/>
        <v>0</v>
      </c>
    </row>
    <row r="70" spans="1:50" ht="18" x14ac:dyDescent="0.15">
      <c r="A70" s="33"/>
      <c r="B70" s="34"/>
      <c r="C70" s="35"/>
      <c r="D70" s="35"/>
      <c r="E70" s="35"/>
      <c r="F70" s="35"/>
      <c r="G70" s="35"/>
      <c r="H70" s="35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45">
        <f t="shared" si="1"/>
        <v>0</v>
      </c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45">
        <f t="shared" si="2"/>
        <v>0</v>
      </c>
      <c r="AL70" s="46">
        <f t="shared" si="3"/>
        <v>0</v>
      </c>
      <c r="AM70" s="38"/>
      <c r="AN70" s="42">
        <f>IF(AM70="",0,VLOOKUP(AM70,'Valeur points'!A62:B438,2))</f>
        <v>0</v>
      </c>
      <c r="AO70" s="38"/>
      <c r="AP70" s="42">
        <f>IF(AO70="",0,VLOOKUP(AO70,'Valeur points'!$G$3:$H$203,2))</f>
        <v>0</v>
      </c>
      <c r="AQ70" s="71"/>
      <c r="AR70" s="42">
        <f>IF(AQ70="",0,VLOOKUP(AQ70,'Valeur points'!$J$3:$K$143,2))</f>
        <v>0</v>
      </c>
      <c r="AS70" s="38"/>
      <c r="AT70" s="42">
        <f>IF(AS70="",0,VLOOKUP(AS70,'Valeur points'!$D$3:$E$303,2))</f>
        <v>0</v>
      </c>
      <c r="AU70" s="38"/>
      <c r="AV70" s="42">
        <f>IF(AU70="",0,VLOOKUP(AU70,'Valeur points'!$D$3:$E$303,2))</f>
        <v>0</v>
      </c>
      <c r="AW70" s="43">
        <f t="shared" si="4"/>
        <v>0</v>
      </c>
      <c r="AX70" s="44">
        <f t="shared" si="5"/>
        <v>0</v>
      </c>
    </row>
    <row r="71" spans="1:50" ht="18" x14ac:dyDescent="0.15">
      <c r="A71" s="33"/>
      <c r="B71" s="34"/>
      <c r="C71" s="35"/>
      <c r="D71" s="35"/>
      <c r="E71" s="35"/>
      <c r="F71" s="35"/>
      <c r="G71" s="35"/>
      <c r="H71" s="35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45">
        <f t="shared" si="1"/>
        <v>0</v>
      </c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45">
        <f t="shared" si="2"/>
        <v>0</v>
      </c>
      <c r="AL71" s="46">
        <f t="shared" si="3"/>
        <v>0</v>
      </c>
      <c r="AM71" s="38"/>
      <c r="AN71" s="42">
        <f>IF(AM71="",0,VLOOKUP(AM71,'Valeur points'!A63:B439,2))</f>
        <v>0</v>
      </c>
      <c r="AO71" s="38"/>
      <c r="AP71" s="42">
        <f>IF(AO71="",0,VLOOKUP(AO71,'Valeur points'!$G$3:$H$203,2))</f>
        <v>0</v>
      </c>
      <c r="AQ71" s="71"/>
      <c r="AR71" s="42">
        <f>IF(AQ71="",0,VLOOKUP(AQ71,'Valeur points'!$J$3:$K$143,2))</f>
        <v>0</v>
      </c>
      <c r="AS71" s="38"/>
      <c r="AT71" s="42">
        <f>IF(AS71="",0,VLOOKUP(AS71,'Valeur points'!$D$3:$E$303,2))</f>
        <v>0</v>
      </c>
      <c r="AU71" s="38"/>
      <c r="AV71" s="42">
        <f>IF(AU71="",0,VLOOKUP(AU71,'Valeur points'!$D$3:$E$303,2))</f>
        <v>0</v>
      </c>
      <c r="AW71" s="43">
        <f t="shared" si="4"/>
        <v>0</v>
      </c>
      <c r="AX71" s="44">
        <f t="shared" si="5"/>
        <v>0</v>
      </c>
    </row>
    <row r="72" spans="1:50" ht="18" x14ac:dyDescent="0.15">
      <c r="A72" s="33"/>
      <c r="B72" s="34"/>
      <c r="C72" s="35"/>
      <c r="D72" s="35"/>
      <c r="E72" s="35"/>
      <c r="F72" s="35"/>
      <c r="G72" s="35"/>
      <c r="H72" s="35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45">
        <f t="shared" si="1"/>
        <v>0</v>
      </c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45">
        <f t="shared" si="2"/>
        <v>0</v>
      </c>
      <c r="AL72" s="46">
        <f t="shared" si="3"/>
        <v>0</v>
      </c>
      <c r="AM72" s="38"/>
      <c r="AN72" s="42">
        <f>IF(AM72="",0,VLOOKUP(AM72,'Valeur points'!A64:B440,2))</f>
        <v>0</v>
      </c>
      <c r="AO72" s="38"/>
      <c r="AP72" s="42">
        <f>IF(AO72="",0,VLOOKUP(AO72,'Valeur points'!$G$3:$H$203,2))</f>
        <v>0</v>
      </c>
      <c r="AQ72" s="71"/>
      <c r="AR72" s="42">
        <f>IF(AQ72="",0,VLOOKUP(AQ72,'Valeur points'!$J$3:$K$143,2))</f>
        <v>0</v>
      </c>
      <c r="AS72" s="38"/>
      <c r="AT72" s="42">
        <f>IF(AS72="",0,VLOOKUP(AS72,'Valeur points'!$D$3:$E$303,2))</f>
        <v>0</v>
      </c>
      <c r="AU72" s="38"/>
      <c r="AV72" s="42">
        <f>IF(AU72="",0,VLOOKUP(AU72,'Valeur points'!$D$3:$E$303,2))</f>
        <v>0</v>
      </c>
      <c r="AW72" s="43">
        <f t="shared" si="4"/>
        <v>0</v>
      </c>
      <c r="AX72" s="44">
        <f t="shared" si="5"/>
        <v>0</v>
      </c>
    </row>
    <row r="73" spans="1:50" ht="18" x14ac:dyDescent="0.15">
      <c r="A73" s="33"/>
      <c r="B73" s="34"/>
      <c r="C73" s="35"/>
      <c r="D73" s="35"/>
      <c r="E73" s="35"/>
      <c r="F73" s="35"/>
      <c r="G73" s="35"/>
      <c r="H73" s="35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45">
        <f t="shared" si="1"/>
        <v>0</v>
      </c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45">
        <f t="shared" si="2"/>
        <v>0</v>
      </c>
      <c r="AL73" s="46">
        <f t="shared" si="3"/>
        <v>0</v>
      </c>
      <c r="AM73" s="38"/>
      <c r="AN73" s="42">
        <f>IF(AM73="",0,VLOOKUP(AM73,'Valeur points'!A65:B441,2))</f>
        <v>0</v>
      </c>
      <c r="AO73" s="38"/>
      <c r="AP73" s="42">
        <f>IF(AO73="",0,VLOOKUP(AO73,'Valeur points'!$G$3:$H$203,2))</f>
        <v>0</v>
      </c>
      <c r="AQ73" s="71"/>
      <c r="AR73" s="42">
        <f>IF(AQ73="",0,VLOOKUP(AQ73,'Valeur points'!$J$3:$K$143,2))</f>
        <v>0</v>
      </c>
      <c r="AS73" s="38"/>
      <c r="AT73" s="42">
        <f>IF(AS73="",0,VLOOKUP(AS73,'Valeur points'!$D$3:$E$303,2))</f>
        <v>0</v>
      </c>
      <c r="AU73" s="38"/>
      <c r="AV73" s="42">
        <f>IF(AU73="",0,VLOOKUP(AU73,'Valeur points'!$D$3:$E$303,2))</f>
        <v>0</v>
      </c>
      <c r="AW73" s="43">
        <f t="shared" si="4"/>
        <v>0</v>
      </c>
      <c r="AX73" s="44">
        <f t="shared" si="5"/>
        <v>0</v>
      </c>
    </row>
    <row r="74" spans="1:50" ht="18" x14ac:dyDescent="0.15">
      <c r="A74" s="33"/>
      <c r="B74" s="34"/>
      <c r="C74" s="35"/>
      <c r="D74" s="35"/>
      <c r="E74" s="35"/>
      <c r="F74" s="35"/>
      <c r="G74" s="35"/>
      <c r="H74" s="35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45">
        <f t="shared" si="1"/>
        <v>0</v>
      </c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45">
        <f t="shared" si="2"/>
        <v>0</v>
      </c>
      <c r="AL74" s="46">
        <f t="shared" si="3"/>
        <v>0</v>
      </c>
      <c r="AM74" s="38"/>
      <c r="AN74" s="42">
        <f>IF(AM74="",0,VLOOKUP(AM74,'Valeur points'!A66:B442,2))</f>
        <v>0</v>
      </c>
      <c r="AO74" s="38"/>
      <c r="AP74" s="42">
        <f>IF(AO74="",0,VLOOKUP(AO74,'Valeur points'!$G$3:$H$203,2))</f>
        <v>0</v>
      </c>
      <c r="AQ74" s="71"/>
      <c r="AR74" s="42">
        <f>IF(AQ74="",0,VLOOKUP(AQ74,'Valeur points'!$J$3:$K$143,2))</f>
        <v>0</v>
      </c>
      <c r="AS74" s="38"/>
      <c r="AT74" s="42">
        <f>IF(AS74="",0,VLOOKUP(AS74,'Valeur points'!$D$3:$E$303,2))</f>
        <v>0</v>
      </c>
      <c r="AU74" s="38"/>
      <c r="AV74" s="42">
        <f>IF(AU74="",0,VLOOKUP(AU74,'Valeur points'!$D$3:$E$303,2))</f>
        <v>0</v>
      </c>
      <c r="AW74" s="43">
        <f t="shared" si="4"/>
        <v>0</v>
      </c>
      <c r="AX74" s="44">
        <f t="shared" si="5"/>
        <v>0</v>
      </c>
    </row>
    <row r="75" spans="1:50" ht="18" x14ac:dyDescent="0.15">
      <c r="A75" s="33"/>
      <c r="B75" s="34"/>
      <c r="C75" s="35"/>
      <c r="D75" s="35"/>
      <c r="E75" s="35"/>
      <c r="F75" s="35"/>
      <c r="G75" s="35"/>
      <c r="H75" s="35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45">
        <f t="shared" si="1"/>
        <v>0</v>
      </c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45">
        <f t="shared" si="2"/>
        <v>0</v>
      </c>
      <c r="AL75" s="46">
        <f t="shared" si="3"/>
        <v>0</v>
      </c>
      <c r="AM75" s="38"/>
      <c r="AN75" s="42">
        <f>IF(AM75="",0,VLOOKUP(AM75,'Valeur points'!A67:B443,2))</f>
        <v>0</v>
      </c>
      <c r="AO75" s="38"/>
      <c r="AP75" s="42">
        <f>IF(AO75="",0,VLOOKUP(AO75,'Valeur points'!$G$3:$H$203,2))</f>
        <v>0</v>
      </c>
      <c r="AQ75" s="71"/>
      <c r="AR75" s="42">
        <f>IF(AQ75="",0,VLOOKUP(AQ75,'Valeur points'!$J$3:$K$143,2))</f>
        <v>0</v>
      </c>
      <c r="AS75" s="38"/>
      <c r="AT75" s="42">
        <f>IF(AS75="",0,VLOOKUP(AS75,'Valeur points'!$D$3:$E$303,2))</f>
        <v>0</v>
      </c>
      <c r="AU75" s="38"/>
      <c r="AV75" s="42">
        <f>IF(AU75="",0,VLOOKUP(AU75,'Valeur points'!$D$3:$E$303,2))</f>
        <v>0</v>
      </c>
      <c r="AW75" s="43">
        <f t="shared" si="4"/>
        <v>0</v>
      </c>
      <c r="AX75" s="44">
        <f t="shared" ref="AX75:AX106" si="6">AW75+AL75</f>
        <v>0</v>
      </c>
    </row>
    <row r="76" spans="1:50" ht="18" x14ac:dyDescent="0.15">
      <c r="A76" s="33"/>
      <c r="B76" s="34"/>
      <c r="C76" s="35"/>
      <c r="D76" s="35"/>
      <c r="E76" s="35"/>
      <c r="F76" s="35"/>
      <c r="G76" s="35"/>
      <c r="H76" s="35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45">
        <f t="shared" ref="U76:U139" si="7">$I76*$I$10+$J76*$J$10+$K76*$K$10+$L76*$L$10+$M76*$M$10+$N76*$N$10++$O76*$O$10+$P76*$P$10+$Q76*$Q$10+$R76*$R$10+$S76*$S$10+$T76*$T$10</f>
        <v>0</v>
      </c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45">
        <f t="shared" ref="AK76:AK139" si="8">$V76*$V$10+$W76*$W$10+$X76*$X$10+$Y76*$Y$10+$Z76*$Z$10+$AA76*$AA$10+$AB76*$AB$10+$AC76*$AC$10+$AD76*$AD$10+$AE76*$AE$10+$AF76*$AF$10+$AG76*$AG$10+$AH76*$AH$10+$AI76*$AI$10+$AJ76*$AJ$10</f>
        <v>0</v>
      </c>
      <c r="AL76" s="46">
        <f t="shared" ref="AL76:AL139" si="9">U76+AK76</f>
        <v>0</v>
      </c>
      <c r="AM76" s="38"/>
      <c r="AN76" s="42">
        <f>IF(AM76="",0,VLOOKUP(AM76,'Valeur points'!A68:B444,2))</f>
        <v>0</v>
      </c>
      <c r="AO76" s="38"/>
      <c r="AP76" s="42">
        <f>IF(AO76="",0,VLOOKUP(AO76,'Valeur points'!$G$3:$H$203,2))</f>
        <v>0</v>
      </c>
      <c r="AQ76" s="71"/>
      <c r="AR76" s="42">
        <f>IF(AQ76="",0,VLOOKUP(AQ76,'Valeur points'!$J$3:$K$143,2))</f>
        <v>0</v>
      </c>
      <c r="AS76" s="38"/>
      <c r="AT76" s="42">
        <f>IF(AS76="",0,VLOOKUP(AS76,'Valeur points'!$D$3:$E$303,2))</f>
        <v>0</v>
      </c>
      <c r="AU76" s="38"/>
      <c r="AV76" s="42">
        <f>IF(AU76="",0,VLOOKUP(AU76,'Valeur points'!$D$3:$E$303,2))</f>
        <v>0</v>
      </c>
      <c r="AW76" s="43">
        <f t="shared" si="4"/>
        <v>0</v>
      </c>
      <c r="AX76" s="44">
        <f t="shared" si="6"/>
        <v>0</v>
      </c>
    </row>
    <row r="77" spans="1:50" ht="18" x14ac:dyDescent="0.15">
      <c r="A77" s="33"/>
      <c r="B77" s="34"/>
      <c r="C77" s="35"/>
      <c r="D77" s="35"/>
      <c r="E77" s="35"/>
      <c r="F77" s="35"/>
      <c r="G77" s="35"/>
      <c r="H77" s="35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45">
        <f t="shared" si="7"/>
        <v>0</v>
      </c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45">
        <f t="shared" si="8"/>
        <v>0</v>
      </c>
      <c r="AL77" s="46">
        <f t="shared" si="9"/>
        <v>0</v>
      </c>
      <c r="AM77" s="38"/>
      <c r="AN77" s="42">
        <f>IF(AM77="",0,VLOOKUP(AM77,'Valeur points'!A69:B445,2))</f>
        <v>0</v>
      </c>
      <c r="AO77" s="38"/>
      <c r="AP77" s="42">
        <f>IF(AO77="",0,VLOOKUP(AO77,'Valeur points'!$G$3:$H$203,2))</f>
        <v>0</v>
      </c>
      <c r="AQ77" s="71"/>
      <c r="AR77" s="42">
        <f>IF(AQ77="",0,VLOOKUP(AQ77,'Valeur points'!$J$3:$K$143,2))</f>
        <v>0</v>
      </c>
      <c r="AS77" s="38"/>
      <c r="AT77" s="42">
        <f>IF(AS77="",0,VLOOKUP(AS77,'Valeur points'!$D$3:$E$303,2))</f>
        <v>0</v>
      </c>
      <c r="AU77" s="38"/>
      <c r="AV77" s="42">
        <f>IF(AU77="",0,VLOOKUP(AU77,'Valeur points'!$D$3:$E$303,2))</f>
        <v>0</v>
      </c>
      <c r="AW77" s="43">
        <f t="shared" ref="AW77:AW140" si="10">AN77+AP77+AR77+AT77+AV77</f>
        <v>0</v>
      </c>
      <c r="AX77" s="44">
        <f t="shared" si="6"/>
        <v>0</v>
      </c>
    </row>
    <row r="78" spans="1:50" ht="18" x14ac:dyDescent="0.15">
      <c r="A78" s="33"/>
      <c r="B78" s="34"/>
      <c r="C78" s="35"/>
      <c r="D78" s="35"/>
      <c r="E78" s="35"/>
      <c r="F78" s="35"/>
      <c r="G78" s="35"/>
      <c r="H78" s="35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45">
        <f t="shared" si="7"/>
        <v>0</v>
      </c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45">
        <f t="shared" si="8"/>
        <v>0</v>
      </c>
      <c r="AL78" s="46">
        <f t="shared" si="9"/>
        <v>0</v>
      </c>
      <c r="AM78" s="38"/>
      <c r="AN78" s="42">
        <f>IF(AM78="",0,VLOOKUP(AM78,'Valeur points'!A70:B446,2))</f>
        <v>0</v>
      </c>
      <c r="AO78" s="38"/>
      <c r="AP78" s="42">
        <f>IF(AO78="",0,VLOOKUP(AO78,'Valeur points'!$G$3:$H$203,2))</f>
        <v>0</v>
      </c>
      <c r="AQ78" s="71"/>
      <c r="AR78" s="42">
        <f>IF(AQ78="",0,VLOOKUP(AQ78,'Valeur points'!$J$3:$K$143,2))</f>
        <v>0</v>
      </c>
      <c r="AS78" s="38"/>
      <c r="AT78" s="42">
        <f>IF(AS78="",0,VLOOKUP(AS78,'Valeur points'!$D$3:$E$303,2))</f>
        <v>0</v>
      </c>
      <c r="AU78" s="38"/>
      <c r="AV78" s="42">
        <f>IF(AU78="",0,VLOOKUP(AU78,'Valeur points'!$D$3:$E$303,2))</f>
        <v>0</v>
      </c>
      <c r="AW78" s="43">
        <f t="shared" si="10"/>
        <v>0</v>
      </c>
      <c r="AX78" s="44">
        <f t="shared" si="6"/>
        <v>0</v>
      </c>
    </row>
    <row r="79" spans="1:50" ht="18" x14ac:dyDescent="0.15">
      <c r="A79" s="33"/>
      <c r="B79" s="34"/>
      <c r="C79" s="35"/>
      <c r="D79" s="35"/>
      <c r="E79" s="35"/>
      <c r="F79" s="35"/>
      <c r="G79" s="35"/>
      <c r="H79" s="35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45">
        <f t="shared" si="7"/>
        <v>0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5">
        <f t="shared" si="8"/>
        <v>0</v>
      </c>
      <c r="AL79" s="46">
        <f t="shared" si="9"/>
        <v>0</v>
      </c>
      <c r="AM79" s="38"/>
      <c r="AN79" s="42">
        <f>IF(AM79="",0,VLOOKUP(AM79,'Valeur points'!A71:B447,2))</f>
        <v>0</v>
      </c>
      <c r="AO79" s="38"/>
      <c r="AP79" s="42">
        <f>IF(AO79="",0,VLOOKUP(AO79,'Valeur points'!$G$3:$H$203,2))</f>
        <v>0</v>
      </c>
      <c r="AQ79" s="71"/>
      <c r="AR79" s="42">
        <f>IF(AQ79="",0,VLOOKUP(AQ79,'Valeur points'!$J$3:$K$143,2))</f>
        <v>0</v>
      </c>
      <c r="AS79" s="38"/>
      <c r="AT79" s="42">
        <f>IF(AS79="",0,VLOOKUP(AS79,'Valeur points'!$D$3:$E$303,2))</f>
        <v>0</v>
      </c>
      <c r="AU79" s="38"/>
      <c r="AV79" s="42">
        <f>IF(AU79="",0,VLOOKUP(AU79,'Valeur points'!$D$3:$E$303,2))</f>
        <v>0</v>
      </c>
      <c r="AW79" s="43">
        <f t="shared" si="10"/>
        <v>0</v>
      </c>
      <c r="AX79" s="44">
        <f t="shared" si="6"/>
        <v>0</v>
      </c>
    </row>
    <row r="80" spans="1:50" ht="18" x14ac:dyDescent="0.15">
      <c r="A80" s="33"/>
      <c r="B80" s="37"/>
      <c r="C80" s="33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45">
        <f t="shared" si="7"/>
        <v>0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45">
        <f t="shared" si="8"/>
        <v>0</v>
      </c>
      <c r="AL80" s="46">
        <f t="shared" si="9"/>
        <v>0</v>
      </c>
      <c r="AM80" s="38"/>
      <c r="AN80" s="42">
        <f>IF(AM80="",0,VLOOKUP(AM80,'Valeur points'!A72:B448,2))</f>
        <v>0</v>
      </c>
      <c r="AO80" s="38"/>
      <c r="AP80" s="42">
        <f>IF(AO80="",0,VLOOKUP(AO80,'Valeur points'!$G$3:$H$203,2))</f>
        <v>0</v>
      </c>
      <c r="AQ80" s="71"/>
      <c r="AR80" s="42">
        <f>IF(AQ80="",0,VLOOKUP(AQ80,'Valeur points'!$J$3:$K$143,2))</f>
        <v>0</v>
      </c>
      <c r="AS80" s="38"/>
      <c r="AT80" s="42">
        <f>IF(AS80="",0,VLOOKUP(AS80,'Valeur points'!$D$3:$E$303,2))</f>
        <v>0</v>
      </c>
      <c r="AU80" s="38"/>
      <c r="AV80" s="42">
        <f>IF(AU80="",0,VLOOKUP(AU80,'Valeur points'!$D$3:$E$303,2))</f>
        <v>0</v>
      </c>
      <c r="AW80" s="43">
        <f t="shared" si="10"/>
        <v>0</v>
      </c>
      <c r="AX80" s="44">
        <f t="shared" si="6"/>
        <v>0</v>
      </c>
    </row>
    <row r="81" spans="1:50" ht="18" x14ac:dyDescent="0.15">
      <c r="A81" s="33"/>
      <c r="B81" s="37"/>
      <c r="C81" s="33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45">
        <f t="shared" si="7"/>
        <v>0</v>
      </c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45">
        <f t="shared" si="8"/>
        <v>0</v>
      </c>
      <c r="AL81" s="46">
        <f t="shared" si="9"/>
        <v>0</v>
      </c>
      <c r="AM81" s="38"/>
      <c r="AN81" s="42">
        <f>IF(AM81="",0,VLOOKUP(AM81,'Valeur points'!A73:B449,2))</f>
        <v>0</v>
      </c>
      <c r="AO81" s="38"/>
      <c r="AP81" s="42">
        <f>IF(AO81="",0,VLOOKUP(AO81,'Valeur points'!$G$3:$H$203,2))</f>
        <v>0</v>
      </c>
      <c r="AQ81" s="71"/>
      <c r="AR81" s="42">
        <f>IF(AQ81="",0,VLOOKUP(AQ81,'Valeur points'!$J$3:$K$143,2))</f>
        <v>0</v>
      </c>
      <c r="AS81" s="38"/>
      <c r="AT81" s="42">
        <f>IF(AS81="",0,VLOOKUP(AS81,'Valeur points'!$D$3:$E$303,2))</f>
        <v>0</v>
      </c>
      <c r="AU81" s="38"/>
      <c r="AV81" s="42">
        <f>IF(AU81="",0,VLOOKUP(AU81,'Valeur points'!$D$3:$E$303,2))</f>
        <v>0</v>
      </c>
      <c r="AW81" s="43">
        <f t="shared" si="10"/>
        <v>0</v>
      </c>
      <c r="AX81" s="44">
        <f t="shared" si="6"/>
        <v>0</v>
      </c>
    </row>
    <row r="82" spans="1:50" ht="18" x14ac:dyDescent="0.15">
      <c r="A82" s="33"/>
      <c r="B82" s="37"/>
      <c r="C82" s="33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45">
        <f t="shared" si="7"/>
        <v>0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45">
        <f t="shared" si="8"/>
        <v>0</v>
      </c>
      <c r="AL82" s="46">
        <f t="shared" si="9"/>
        <v>0</v>
      </c>
      <c r="AM82" s="38"/>
      <c r="AN82" s="42">
        <f>IF(AM82="",0,VLOOKUP(AM82,'Valeur points'!A74:B450,2))</f>
        <v>0</v>
      </c>
      <c r="AO82" s="38"/>
      <c r="AP82" s="42">
        <f>IF(AO82="",0,VLOOKUP(AO82,'Valeur points'!$G$3:$H$203,2))</f>
        <v>0</v>
      </c>
      <c r="AQ82" s="71"/>
      <c r="AR82" s="42">
        <f>IF(AQ82="",0,VLOOKUP(AQ82,'Valeur points'!$J$3:$K$143,2))</f>
        <v>0</v>
      </c>
      <c r="AS82" s="38"/>
      <c r="AT82" s="42">
        <f>IF(AS82="",0,VLOOKUP(AS82,'Valeur points'!$D$3:$E$303,2))</f>
        <v>0</v>
      </c>
      <c r="AU82" s="38"/>
      <c r="AV82" s="42">
        <f>IF(AU82="",0,VLOOKUP(AU82,'Valeur points'!$D$3:$E$303,2))</f>
        <v>0</v>
      </c>
      <c r="AW82" s="43">
        <f t="shared" si="10"/>
        <v>0</v>
      </c>
      <c r="AX82" s="44">
        <f t="shared" si="6"/>
        <v>0</v>
      </c>
    </row>
    <row r="83" spans="1:50" ht="18" x14ac:dyDescent="0.15">
      <c r="A83" s="33"/>
      <c r="B83" s="37"/>
      <c r="C83" s="33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45">
        <f t="shared" si="7"/>
        <v>0</v>
      </c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5">
        <f t="shared" si="8"/>
        <v>0</v>
      </c>
      <c r="AL83" s="46">
        <f t="shared" si="9"/>
        <v>0</v>
      </c>
      <c r="AM83" s="38"/>
      <c r="AN83" s="42">
        <f>IF(AM83="",0,VLOOKUP(AM83,'Valeur points'!A75:B451,2))</f>
        <v>0</v>
      </c>
      <c r="AO83" s="38"/>
      <c r="AP83" s="42">
        <f>IF(AO83="",0,VLOOKUP(AO83,'Valeur points'!$G$3:$H$203,2))</f>
        <v>0</v>
      </c>
      <c r="AQ83" s="71"/>
      <c r="AR83" s="42">
        <f>IF(AQ83="",0,VLOOKUP(AQ83,'Valeur points'!$J$3:$K$143,2))</f>
        <v>0</v>
      </c>
      <c r="AS83" s="38"/>
      <c r="AT83" s="42">
        <f>IF(AS83="",0,VLOOKUP(AS83,'Valeur points'!$D$3:$E$303,2))</f>
        <v>0</v>
      </c>
      <c r="AU83" s="38"/>
      <c r="AV83" s="42">
        <f>IF(AU83="",0,VLOOKUP(AU83,'Valeur points'!$D$3:$E$303,2))</f>
        <v>0</v>
      </c>
      <c r="AW83" s="43">
        <f t="shared" si="10"/>
        <v>0</v>
      </c>
      <c r="AX83" s="44">
        <f t="shared" si="6"/>
        <v>0</v>
      </c>
    </row>
    <row r="84" spans="1:50" ht="18" x14ac:dyDescent="0.15">
      <c r="A84" s="33"/>
      <c r="B84" s="37"/>
      <c r="C84" s="33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45">
        <f t="shared" si="7"/>
        <v>0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5">
        <f t="shared" si="8"/>
        <v>0</v>
      </c>
      <c r="AL84" s="46">
        <f t="shared" si="9"/>
        <v>0</v>
      </c>
      <c r="AM84" s="38"/>
      <c r="AN84" s="42">
        <f>IF(AM84="",0,VLOOKUP(AM84,'Valeur points'!A76:B452,2))</f>
        <v>0</v>
      </c>
      <c r="AO84" s="38"/>
      <c r="AP84" s="42">
        <f>IF(AO84="",0,VLOOKUP(AO84,'Valeur points'!$G$3:$H$203,2))</f>
        <v>0</v>
      </c>
      <c r="AQ84" s="71"/>
      <c r="AR84" s="42">
        <f>IF(AQ84="",0,VLOOKUP(AQ84,'Valeur points'!$J$3:$K$143,2))</f>
        <v>0</v>
      </c>
      <c r="AS84" s="38"/>
      <c r="AT84" s="42">
        <f>IF(AS84="",0,VLOOKUP(AS84,'Valeur points'!$D$3:$E$303,2))</f>
        <v>0</v>
      </c>
      <c r="AU84" s="38"/>
      <c r="AV84" s="42">
        <f>IF(AU84="",0,VLOOKUP(AU84,'Valeur points'!$D$3:$E$303,2))</f>
        <v>0</v>
      </c>
      <c r="AW84" s="43">
        <f t="shared" si="10"/>
        <v>0</v>
      </c>
      <c r="AX84" s="44">
        <f t="shared" si="6"/>
        <v>0</v>
      </c>
    </row>
    <row r="85" spans="1:50" ht="18" x14ac:dyDescent="0.15">
      <c r="A85" s="33"/>
      <c r="B85" s="37"/>
      <c r="C85" s="33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45">
        <f t="shared" si="7"/>
        <v>0</v>
      </c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45">
        <f t="shared" si="8"/>
        <v>0</v>
      </c>
      <c r="AL85" s="46">
        <f t="shared" si="9"/>
        <v>0</v>
      </c>
      <c r="AM85" s="38"/>
      <c r="AN85" s="42">
        <f>IF(AM85="",0,VLOOKUP(AM85,'Valeur points'!A77:B453,2))</f>
        <v>0</v>
      </c>
      <c r="AO85" s="38"/>
      <c r="AP85" s="42">
        <f>IF(AO85="",0,VLOOKUP(AO85,'Valeur points'!$G$3:$H$203,2))</f>
        <v>0</v>
      </c>
      <c r="AQ85" s="71"/>
      <c r="AR85" s="42">
        <f>IF(AQ85="",0,VLOOKUP(AQ85,'Valeur points'!$J$3:$K$143,2))</f>
        <v>0</v>
      </c>
      <c r="AS85" s="38"/>
      <c r="AT85" s="42">
        <f>IF(AS85="",0,VLOOKUP(AS85,'Valeur points'!$D$3:$E$303,2))</f>
        <v>0</v>
      </c>
      <c r="AU85" s="38"/>
      <c r="AV85" s="42">
        <f>IF(AU85="",0,VLOOKUP(AU85,'Valeur points'!$D$3:$E$303,2))</f>
        <v>0</v>
      </c>
      <c r="AW85" s="43">
        <f t="shared" si="10"/>
        <v>0</v>
      </c>
      <c r="AX85" s="44">
        <f t="shared" si="6"/>
        <v>0</v>
      </c>
    </row>
    <row r="86" spans="1:50" ht="18" x14ac:dyDescent="0.15">
      <c r="A86" s="33"/>
      <c r="B86" s="37"/>
      <c r="C86" s="33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45">
        <f t="shared" si="7"/>
        <v>0</v>
      </c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45">
        <f t="shared" si="8"/>
        <v>0</v>
      </c>
      <c r="AL86" s="46">
        <f t="shared" si="9"/>
        <v>0</v>
      </c>
      <c r="AM86" s="38"/>
      <c r="AN86" s="42">
        <f>IF(AM86="",0,VLOOKUP(AM86,'Valeur points'!A78:B454,2))</f>
        <v>0</v>
      </c>
      <c r="AO86" s="38"/>
      <c r="AP86" s="42">
        <f>IF(AO86="",0,VLOOKUP(AO86,'Valeur points'!$G$3:$H$203,2))</f>
        <v>0</v>
      </c>
      <c r="AQ86" s="71"/>
      <c r="AR86" s="42">
        <f>IF(AQ86="",0,VLOOKUP(AQ86,'Valeur points'!$J$3:$K$143,2))</f>
        <v>0</v>
      </c>
      <c r="AS86" s="38"/>
      <c r="AT86" s="42">
        <f>IF(AS86="",0,VLOOKUP(AS86,'Valeur points'!$D$3:$E$303,2))</f>
        <v>0</v>
      </c>
      <c r="AU86" s="38"/>
      <c r="AV86" s="42">
        <f>IF(AU86="",0,VLOOKUP(AU86,'Valeur points'!$D$3:$E$303,2))</f>
        <v>0</v>
      </c>
      <c r="AW86" s="43">
        <f t="shared" si="10"/>
        <v>0</v>
      </c>
      <c r="AX86" s="44">
        <f t="shared" si="6"/>
        <v>0</v>
      </c>
    </row>
    <row r="87" spans="1:50" ht="18" x14ac:dyDescent="0.15">
      <c r="A87" s="33"/>
      <c r="B87" s="37"/>
      <c r="C87" s="33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45">
        <f t="shared" si="7"/>
        <v>0</v>
      </c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45">
        <f t="shared" si="8"/>
        <v>0</v>
      </c>
      <c r="AL87" s="46">
        <f t="shared" si="9"/>
        <v>0</v>
      </c>
      <c r="AM87" s="38"/>
      <c r="AN87" s="42">
        <f>IF(AM87="",0,VLOOKUP(AM87,'Valeur points'!A79:B455,2))</f>
        <v>0</v>
      </c>
      <c r="AO87" s="38"/>
      <c r="AP87" s="42">
        <f>IF(AO87="",0,VLOOKUP(AO87,'Valeur points'!$G$3:$H$203,2))</f>
        <v>0</v>
      </c>
      <c r="AQ87" s="71"/>
      <c r="AR87" s="42">
        <f>IF(AQ87="",0,VLOOKUP(AQ87,'Valeur points'!$J$3:$K$143,2))</f>
        <v>0</v>
      </c>
      <c r="AS87" s="38"/>
      <c r="AT87" s="42">
        <f>IF(AS87="",0,VLOOKUP(AS87,'Valeur points'!$D$3:$E$303,2))</f>
        <v>0</v>
      </c>
      <c r="AU87" s="38"/>
      <c r="AV87" s="42">
        <f>IF(AU87="",0,VLOOKUP(AU87,'Valeur points'!$D$3:$E$303,2))</f>
        <v>0</v>
      </c>
      <c r="AW87" s="43">
        <f t="shared" si="10"/>
        <v>0</v>
      </c>
      <c r="AX87" s="44">
        <f t="shared" si="6"/>
        <v>0</v>
      </c>
    </row>
    <row r="88" spans="1:50" ht="18" x14ac:dyDescent="0.15">
      <c r="A88" s="33"/>
      <c r="B88" s="37"/>
      <c r="C88" s="33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45">
        <f t="shared" si="7"/>
        <v>0</v>
      </c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45">
        <f t="shared" si="8"/>
        <v>0</v>
      </c>
      <c r="AL88" s="46">
        <f t="shared" si="9"/>
        <v>0</v>
      </c>
      <c r="AM88" s="38"/>
      <c r="AN88" s="42">
        <f>IF(AM88="",0,VLOOKUP(AM88,'Valeur points'!A80:B456,2))</f>
        <v>0</v>
      </c>
      <c r="AO88" s="38"/>
      <c r="AP88" s="42">
        <f>IF(AO88="",0,VLOOKUP(AO88,'Valeur points'!$G$3:$H$203,2))</f>
        <v>0</v>
      </c>
      <c r="AQ88" s="71"/>
      <c r="AR88" s="42">
        <f>IF(AQ88="",0,VLOOKUP(AQ88,'Valeur points'!$J$3:$K$143,2))</f>
        <v>0</v>
      </c>
      <c r="AS88" s="38"/>
      <c r="AT88" s="42">
        <f>IF(AS88="",0,VLOOKUP(AS88,'Valeur points'!$D$3:$E$303,2))</f>
        <v>0</v>
      </c>
      <c r="AU88" s="38"/>
      <c r="AV88" s="42">
        <f>IF(AU88="",0,VLOOKUP(AU88,'Valeur points'!$D$3:$E$303,2))</f>
        <v>0</v>
      </c>
      <c r="AW88" s="43">
        <f t="shared" si="10"/>
        <v>0</v>
      </c>
      <c r="AX88" s="44">
        <f t="shared" si="6"/>
        <v>0</v>
      </c>
    </row>
    <row r="89" spans="1:50" ht="18" x14ac:dyDescent="0.15">
      <c r="A89" s="33"/>
      <c r="B89" s="37"/>
      <c r="C89" s="33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45">
        <f t="shared" si="7"/>
        <v>0</v>
      </c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45">
        <f t="shared" si="8"/>
        <v>0</v>
      </c>
      <c r="AL89" s="46">
        <f t="shared" si="9"/>
        <v>0</v>
      </c>
      <c r="AM89" s="38"/>
      <c r="AN89" s="42">
        <f>IF(AM89="",0,VLOOKUP(AM89,'Valeur points'!A81:B457,2))</f>
        <v>0</v>
      </c>
      <c r="AO89" s="38"/>
      <c r="AP89" s="42">
        <f>IF(AO89="",0,VLOOKUP(AO89,'Valeur points'!$G$3:$H$203,2))</f>
        <v>0</v>
      </c>
      <c r="AQ89" s="71"/>
      <c r="AR89" s="42">
        <f>IF(AQ89="",0,VLOOKUP(AQ89,'Valeur points'!$J$3:$K$143,2))</f>
        <v>0</v>
      </c>
      <c r="AS89" s="38"/>
      <c r="AT89" s="42">
        <f>IF(AS89="",0,VLOOKUP(AS89,'Valeur points'!$D$3:$E$303,2))</f>
        <v>0</v>
      </c>
      <c r="AU89" s="38"/>
      <c r="AV89" s="42">
        <f>IF(AU89="",0,VLOOKUP(AU89,'Valeur points'!$D$3:$E$303,2))</f>
        <v>0</v>
      </c>
      <c r="AW89" s="43">
        <f t="shared" si="10"/>
        <v>0</v>
      </c>
      <c r="AX89" s="44">
        <f t="shared" si="6"/>
        <v>0</v>
      </c>
    </row>
    <row r="90" spans="1:50" ht="18" x14ac:dyDescent="0.15">
      <c r="A90" s="33"/>
      <c r="B90" s="37"/>
      <c r="C90" s="33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45">
        <f t="shared" si="7"/>
        <v>0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45">
        <f t="shared" si="8"/>
        <v>0</v>
      </c>
      <c r="AL90" s="46">
        <f t="shared" si="9"/>
        <v>0</v>
      </c>
      <c r="AM90" s="38"/>
      <c r="AN90" s="42">
        <f>IF(AM90="",0,VLOOKUP(AM90,'Valeur points'!A82:B458,2))</f>
        <v>0</v>
      </c>
      <c r="AO90" s="38"/>
      <c r="AP90" s="42">
        <f>IF(AO90="",0,VLOOKUP(AO90,'Valeur points'!$G$3:$H$203,2))</f>
        <v>0</v>
      </c>
      <c r="AQ90" s="71"/>
      <c r="AR90" s="42">
        <f>IF(AQ90="",0,VLOOKUP(AQ90,'Valeur points'!$J$3:$K$143,2))</f>
        <v>0</v>
      </c>
      <c r="AS90" s="38"/>
      <c r="AT90" s="42">
        <f>IF(AS90="",0,VLOOKUP(AS90,'Valeur points'!$D$3:$E$303,2))</f>
        <v>0</v>
      </c>
      <c r="AU90" s="38"/>
      <c r="AV90" s="42">
        <f>IF(AU90="",0,VLOOKUP(AU90,'Valeur points'!$D$3:$E$303,2))</f>
        <v>0</v>
      </c>
      <c r="AW90" s="43">
        <f t="shared" si="10"/>
        <v>0</v>
      </c>
      <c r="AX90" s="44">
        <f t="shared" si="6"/>
        <v>0</v>
      </c>
    </row>
    <row r="91" spans="1:50" ht="18" x14ac:dyDescent="0.15">
      <c r="A91" s="33"/>
      <c r="B91" s="37"/>
      <c r="C91" s="33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45">
        <f t="shared" si="7"/>
        <v>0</v>
      </c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45">
        <f t="shared" si="8"/>
        <v>0</v>
      </c>
      <c r="AL91" s="46">
        <f t="shared" si="9"/>
        <v>0</v>
      </c>
      <c r="AM91" s="38"/>
      <c r="AN91" s="42">
        <f>IF(AM91="",0,VLOOKUP(AM91,'Valeur points'!A83:B459,2))</f>
        <v>0</v>
      </c>
      <c r="AO91" s="38"/>
      <c r="AP91" s="42">
        <f>IF(AO91="",0,VLOOKUP(AO91,'Valeur points'!$G$3:$H$203,2))</f>
        <v>0</v>
      </c>
      <c r="AQ91" s="71"/>
      <c r="AR91" s="42">
        <f>IF(AQ91="",0,VLOOKUP(AQ91,'Valeur points'!$J$3:$K$143,2))</f>
        <v>0</v>
      </c>
      <c r="AS91" s="38"/>
      <c r="AT91" s="42">
        <f>IF(AS91="",0,VLOOKUP(AS91,'Valeur points'!$D$3:$E$303,2))</f>
        <v>0</v>
      </c>
      <c r="AU91" s="38"/>
      <c r="AV91" s="42">
        <f>IF(AU91="",0,VLOOKUP(AU91,'Valeur points'!$D$3:$E$303,2))</f>
        <v>0</v>
      </c>
      <c r="AW91" s="43">
        <f t="shared" si="10"/>
        <v>0</v>
      </c>
      <c r="AX91" s="44">
        <f t="shared" si="6"/>
        <v>0</v>
      </c>
    </row>
    <row r="92" spans="1:50" ht="18" x14ac:dyDescent="0.15">
      <c r="A92" s="33"/>
      <c r="B92" s="37"/>
      <c r="C92" s="33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45">
        <f t="shared" si="7"/>
        <v>0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5">
        <f t="shared" si="8"/>
        <v>0</v>
      </c>
      <c r="AL92" s="46">
        <f t="shared" si="9"/>
        <v>0</v>
      </c>
      <c r="AM92" s="38"/>
      <c r="AN92" s="42">
        <f>IF(AM92="",0,VLOOKUP(AM92,'Valeur points'!A84:B460,2))</f>
        <v>0</v>
      </c>
      <c r="AO92" s="38"/>
      <c r="AP92" s="42">
        <f>IF(AO92="",0,VLOOKUP(AO92,'Valeur points'!$G$3:$H$203,2))</f>
        <v>0</v>
      </c>
      <c r="AQ92" s="71"/>
      <c r="AR92" s="42">
        <f>IF(AQ92="",0,VLOOKUP(AQ92,'Valeur points'!$J$3:$K$143,2))</f>
        <v>0</v>
      </c>
      <c r="AS92" s="38"/>
      <c r="AT92" s="42">
        <f>IF(AS92="",0,VLOOKUP(AS92,'Valeur points'!$D$3:$E$303,2))</f>
        <v>0</v>
      </c>
      <c r="AU92" s="38"/>
      <c r="AV92" s="42">
        <f>IF(AU92="",0,VLOOKUP(AU92,'Valeur points'!$D$3:$E$303,2))</f>
        <v>0</v>
      </c>
      <c r="AW92" s="43">
        <f t="shared" si="10"/>
        <v>0</v>
      </c>
      <c r="AX92" s="44">
        <f t="shared" si="6"/>
        <v>0</v>
      </c>
    </row>
    <row r="93" spans="1:50" ht="18" x14ac:dyDescent="0.15">
      <c r="A93" s="33"/>
      <c r="B93" s="37"/>
      <c r="C93" s="33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45">
        <f t="shared" si="7"/>
        <v>0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45">
        <f t="shared" si="8"/>
        <v>0</v>
      </c>
      <c r="AL93" s="46">
        <f t="shared" si="9"/>
        <v>0</v>
      </c>
      <c r="AM93" s="38"/>
      <c r="AN93" s="42">
        <f>IF(AM93="",0,VLOOKUP(AM93,'Valeur points'!A85:B461,2))</f>
        <v>0</v>
      </c>
      <c r="AO93" s="38"/>
      <c r="AP93" s="42">
        <f>IF(AO93="",0,VLOOKUP(AO93,'Valeur points'!$G$3:$H$203,2))</f>
        <v>0</v>
      </c>
      <c r="AQ93" s="71"/>
      <c r="AR93" s="42">
        <f>IF(AQ93="",0,VLOOKUP(AQ93,'Valeur points'!$J$3:$K$143,2))</f>
        <v>0</v>
      </c>
      <c r="AS93" s="38"/>
      <c r="AT93" s="42">
        <f>IF(AS93="",0,VLOOKUP(AS93,'Valeur points'!$D$3:$E$303,2))</f>
        <v>0</v>
      </c>
      <c r="AU93" s="38"/>
      <c r="AV93" s="42">
        <f>IF(AU93="",0,VLOOKUP(AU93,'Valeur points'!$D$3:$E$303,2))</f>
        <v>0</v>
      </c>
      <c r="AW93" s="43">
        <f t="shared" si="10"/>
        <v>0</v>
      </c>
      <c r="AX93" s="44">
        <f t="shared" si="6"/>
        <v>0</v>
      </c>
    </row>
    <row r="94" spans="1:50" ht="18" x14ac:dyDescent="0.15">
      <c r="A94" s="33"/>
      <c r="B94" s="37"/>
      <c r="C94" s="33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45">
        <f t="shared" si="7"/>
        <v>0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45">
        <f t="shared" si="8"/>
        <v>0</v>
      </c>
      <c r="AL94" s="46">
        <f t="shared" si="9"/>
        <v>0</v>
      </c>
      <c r="AM94" s="38"/>
      <c r="AN94" s="42">
        <f>IF(AM94="",0,VLOOKUP(AM94,'Valeur points'!A86:B462,2))</f>
        <v>0</v>
      </c>
      <c r="AO94" s="38"/>
      <c r="AP94" s="42">
        <f>IF(AO94="",0,VLOOKUP(AO94,'Valeur points'!$G$3:$H$203,2))</f>
        <v>0</v>
      </c>
      <c r="AQ94" s="71"/>
      <c r="AR94" s="42">
        <f>IF(AQ94="",0,VLOOKUP(AQ94,'Valeur points'!$J$3:$K$143,2))</f>
        <v>0</v>
      </c>
      <c r="AS94" s="38"/>
      <c r="AT94" s="42">
        <f>IF(AS94="",0,VLOOKUP(AS94,'Valeur points'!$D$3:$E$303,2))</f>
        <v>0</v>
      </c>
      <c r="AU94" s="38"/>
      <c r="AV94" s="42">
        <f>IF(AU94="",0,VLOOKUP(AU94,'Valeur points'!$D$3:$E$303,2))</f>
        <v>0</v>
      </c>
      <c r="AW94" s="43">
        <f t="shared" si="10"/>
        <v>0</v>
      </c>
      <c r="AX94" s="44">
        <f t="shared" si="6"/>
        <v>0</v>
      </c>
    </row>
    <row r="95" spans="1:50" ht="18" x14ac:dyDescent="0.15">
      <c r="A95" s="33"/>
      <c r="B95" s="37"/>
      <c r="C95" s="33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45">
        <f t="shared" si="7"/>
        <v>0</v>
      </c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45">
        <f t="shared" si="8"/>
        <v>0</v>
      </c>
      <c r="AL95" s="46">
        <f t="shared" si="9"/>
        <v>0</v>
      </c>
      <c r="AM95" s="38"/>
      <c r="AN95" s="42">
        <f>IF(AM95="",0,VLOOKUP(AM95,'Valeur points'!A87:B463,2))</f>
        <v>0</v>
      </c>
      <c r="AO95" s="38"/>
      <c r="AP95" s="42">
        <f>IF(AO95="",0,VLOOKUP(AO95,'Valeur points'!$G$3:$H$203,2))</f>
        <v>0</v>
      </c>
      <c r="AQ95" s="71"/>
      <c r="AR95" s="42">
        <f>IF(AQ95="",0,VLOOKUP(AQ95,'Valeur points'!$J$3:$K$143,2))</f>
        <v>0</v>
      </c>
      <c r="AS95" s="38"/>
      <c r="AT95" s="42">
        <f>IF(AS95="",0,VLOOKUP(AS95,'Valeur points'!$D$3:$E$303,2))</f>
        <v>0</v>
      </c>
      <c r="AU95" s="38"/>
      <c r="AV95" s="42">
        <f>IF(AU95="",0,VLOOKUP(AU95,'Valeur points'!$D$3:$E$303,2))</f>
        <v>0</v>
      </c>
      <c r="AW95" s="43">
        <f t="shared" si="10"/>
        <v>0</v>
      </c>
      <c r="AX95" s="44">
        <f t="shared" si="6"/>
        <v>0</v>
      </c>
    </row>
    <row r="96" spans="1:50" ht="18" x14ac:dyDescent="0.15">
      <c r="A96" s="33"/>
      <c r="B96" s="37"/>
      <c r="C96" s="33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45">
        <f t="shared" si="7"/>
        <v>0</v>
      </c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5">
        <f t="shared" si="8"/>
        <v>0</v>
      </c>
      <c r="AL96" s="46">
        <f t="shared" si="9"/>
        <v>0</v>
      </c>
      <c r="AM96" s="38"/>
      <c r="AN96" s="42">
        <f>IF(AM96="",0,VLOOKUP(AM96,'Valeur points'!A88:B464,2))</f>
        <v>0</v>
      </c>
      <c r="AO96" s="38"/>
      <c r="AP96" s="42">
        <f>IF(AO96="",0,VLOOKUP(AO96,'Valeur points'!$G$3:$H$203,2))</f>
        <v>0</v>
      </c>
      <c r="AQ96" s="71"/>
      <c r="AR96" s="42">
        <f>IF(AQ96="",0,VLOOKUP(AQ96,'Valeur points'!$J$3:$K$143,2))</f>
        <v>0</v>
      </c>
      <c r="AS96" s="38"/>
      <c r="AT96" s="42">
        <f>IF(AS96="",0,VLOOKUP(AS96,'Valeur points'!$D$3:$E$303,2))</f>
        <v>0</v>
      </c>
      <c r="AU96" s="38"/>
      <c r="AV96" s="42">
        <f>IF(AU96="",0,VLOOKUP(AU96,'Valeur points'!$D$3:$E$303,2))</f>
        <v>0</v>
      </c>
      <c r="AW96" s="43">
        <f t="shared" si="10"/>
        <v>0</v>
      </c>
      <c r="AX96" s="44">
        <f t="shared" si="6"/>
        <v>0</v>
      </c>
    </row>
    <row r="97" spans="1:50" ht="18" x14ac:dyDescent="0.15">
      <c r="A97" s="33"/>
      <c r="B97" s="37"/>
      <c r="C97" s="33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45">
        <f t="shared" si="7"/>
        <v>0</v>
      </c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5">
        <f t="shared" si="8"/>
        <v>0</v>
      </c>
      <c r="AL97" s="46">
        <f t="shared" si="9"/>
        <v>0</v>
      </c>
      <c r="AM97" s="38"/>
      <c r="AN97" s="42">
        <f>IF(AM97="",0,VLOOKUP(AM97,'Valeur points'!A89:B465,2))</f>
        <v>0</v>
      </c>
      <c r="AO97" s="38"/>
      <c r="AP97" s="42">
        <f>IF(AO97="",0,VLOOKUP(AO97,'Valeur points'!$G$3:$H$203,2))</f>
        <v>0</v>
      </c>
      <c r="AQ97" s="71"/>
      <c r="AR97" s="42">
        <f>IF(AQ97="",0,VLOOKUP(AQ97,'Valeur points'!$J$3:$K$143,2))</f>
        <v>0</v>
      </c>
      <c r="AS97" s="38"/>
      <c r="AT97" s="42">
        <f>IF(AS97="",0,VLOOKUP(AS97,'Valeur points'!$D$3:$E$303,2))</f>
        <v>0</v>
      </c>
      <c r="AU97" s="38"/>
      <c r="AV97" s="42">
        <f>IF(AU97="",0,VLOOKUP(AU97,'Valeur points'!$D$3:$E$303,2))</f>
        <v>0</v>
      </c>
      <c r="AW97" s="43">
        <f t="shared" si="10"/>
        <v>0</v>
      </c>
      <c r="AX97" s="44">
        <f t="shared" si="6"/>
        <v>0</v>
      </c>
    </row>
    <row r="98" spans="1:50" ht="18" x14ac:dyDescent="0.15">
      <c r="A98" s="33"/>
      <c r="B98" s="37"/>
      <c r="C98" s="33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45">
        <f t="shared" si="7"/>
        <v>0</v>
      </c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45">
        <f t="shared" si="8"/>
        <v>0</v>
      </c>
      <c r="AL98" s="46">
        <f t="shared" si="9"/>
        <v>0</v>
      </c>
      <c r="AM98" s="38"/>
      <c r="AN98" s="42">
        <f>IF(AM98="",0,VLOOKUP(AM98,'Valeur points'!A90:B466,2))</f>
        <v>0</v>
      </c>
      <c r="AO98" s="38"/>
      <c r="AP98" s="42">
        <f>IF(AO98="",0,VLOOKUP(AO98,'Valeur points'!$G$3:$H$203,2))</f>
        <v>0</v>
      </c>
      <c r="AQ98" s="71"/>
      <c r="AR98" s="42">
        <f>IF(AQ98="",0,VLOOKUP(AQ98,'Valeur points'!$J$3:$K$143,2))</f>
        <v>0</v>
      </c>
      <c r="AS98" s="38"/>
      <c r="AT98" s="42">
        <f>IF(AS98="",0,VLOOKUP(AS98,'Valeur points'!$D$3:$E$303,2))</f>
        <v>0</v>
      </c>
      <c r="AU98" s="38"/>
      <c r="AV98" s="42">
        <f>IF(AU98="",0,VLOOKUP(AU98,'Valeur points'!$D$3:$E$303,2))</f>
        <v>0</v>
      </c>
      <c r="AW98" s="43">
        <f t="shared" si="10"/>
        <v>0</v>
      </c>
      <c r="AX98" s="44">
        <f t="shared" si="6"/>
        <v>0</v>
      </c>
    </row>
    <row r="99" spans="1:50" ht="18" x14ac:dyDescent="0.15">
      <c r="A99" s="33"/>
      <c r="B99" s="37"/>
      <c r="C99" s="33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45">
        <f t="shared" si="7"/>
        <v>0</v>
      </c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45">
        <f t="shared" si="8"/>
        <v>0</v>
      </c>
      <c r="AL99" s="46">
        <f t="shared" si="9"/>
        <v>0</v>
      </c>
      <c r="AM99" s="38"/>
      <c r="AN99" s="42">
        <f>IF(AM99="",0,VLOOKUP(AM99,'Valeur points'!A91:B467,2))</f>
        <v>0</v>
      </c>
      <c r="AO99" s="38"/>
      <c r="AP99" s="42">
        <f>IF(AO99="",0,VLOOKUP(AO99,'Valeur points'!$G$3:$H$203,2))</f>
        <v>0</v>
      </c>
      <c r="AQ99" s="71"/>
      <c r="AR99" s="42">
        <f>IF(AQ99="",0,VLOOKUP(AQ99,'Valeur points'!$J$3:$K$143,2))</f>
        <v>0</v>
      </c>
      <c r="AS99" s="38"/>
      <c r="AT99" s="42">
        <f>IF(AS99="",0,VLOOKUP(AS99,'Valeur points'!$D$3:$E$303,2))</f>
        <v>0</v>
      </c>
      <c r="AU99" s="38"/>
      <c r="AV99" s="42">
        <f>IF(AU99="",0,VLOOKUP(AU99,'Valeur points'!$D$3:$E$303,2))</f>
        <v>0</v>
      </c>
      <c r="AW99" s="43">
        <f t="shared" si="10"/>
        <v>0</v>
      </c>
      <c r="AX99" s="44">
        <f t="shared" si="6"/>
        <v>0</v>
      </c>
    </row>
    <row r="100" spans="1:50" ht="18" x14ac:dyDescent="0.15">
      <c r="A100" s="33"/>
      <c r="B100" s="37"/>
      <c r="C100" s="33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45">
        <f t="shared" si="7"/>
        <v>0</v>
      </c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45">
        <f t="shared" si="8"/>
        <v>0</v>
      </c>
      <c r="AL100" s="46">
        <f t="shared" si="9"/>
        <v>0</v>
      </c>
      <c r="AM100" s="38"/>
      <c r="AN100" s="42">
        <f>IF(AM100="",0,VLOOKUP(AM100,'Valeur points'!A92:B468,2))</f>
        <v>0</v>
      </c>
      <c r="AO100" s="38"/>
      <c r="AP100" s="42">
        <f>IF(AO100="",0,VLOOKUP(AO100,'Valeur points'!$G$3:$H$203,2))</f>
        <v>0</v>
      </c>
      <c r="AQ100" s="71"/>
      <c r="AR100" s="42">
        <f>IF(AQ100="",0,VLOOKUP(AQ100,'Valeur points'!$J$3:$K$143,2))</f>
        <v>0</v>
      </c>
      <c r="AS100" s="38"/>
      <c r="AT100" s="42">
        <f>IF(AS100="",0,VLOOKUP(AS100,'Valeur points'!$D$3:$E$303,2))</f>
        <v>0</v>
      </c>
      <c r="AU100" s="38"/>
      <c r="AV100" s="42">
        <f>IF(AU100="",0,VLOOKUP(AU100,'Valeur points'!$D$3:$E$303,2))</f>
        <v>0</v>
      </c>
      <c r="AW100" s="43">
        <f t="shared" si="10"/>
        <v>0</v>
      </c>
      <c r="AX100" s="44">
        <f t="shared" si="6"/>
        <v>0</v>
      </c>
    </row>
    <row r="101" spans="1:50" ht="18" x14ac:dyDescent="0.15">
      <c r="A101" s="33"/>
      <c r="B101" s="37"/>
      <c r="C101" s="33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45">
        <f t="shared" si="7"/>
        <v>0</v>
      </c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45">
        <f t="shared" si="8"/>
        <v>0</v>
      </c>
      <c r="AL101" s="46">
        <f t="shared" si="9"/>
        <v>0</v>
      </c>
      <c r="AM101" s="38"/>
      <c r="AN101" s="42">
        <f>IF(AM101="",0,VLOOKUP(AM101,'Valeur points'!A93:B469,2))</f>
        <v>0</v>
      </c>
      <c r="AO101" s="38"/>
      <c r="AP101" s="42">
        <f>IF(AO101="",0,VLOOKUP(AO101,'Valeur points'!$G$3:$H$203,2))</f>
        <v>0</v>
      </c>
      <c r="AQ101" s="71"/>
      <c r="AR101" s="42">
        <f>IF(AQ101="",0,VLOOKUP(AQ101,'Valeur points'!$J$3:$K$143,2))</f>
        <v>0</v>
      </c>
      <c r="AS101" s="38"/>
      <c r="AT101" s="42">
        <f>IF(AS101="",0,VLOOKUP(AS101,'Valeur points'!$D$3:$E$303,2))</f>
        <v>0</v>
      </c>
      <c r="AU101" s="38"/>
      <c r="AV101" s="42">
        <f>IF(AU101="",0,VLOOKUP(AU101,'Valeur points'!$D$3:$E$303,2))</f>
        <v>0</v>
      </c>
      <c r="AW101" s="43">
        <f t="shared" si="10"/>
        <v>0</v>
      </c>
      <c r="AX101" s="44">
        <f t="shared" si="6"/>
        <v>0</v>
      </c>
    </row>
    <row r="102" spans="1:50" ht="18" x14ac:dyDescent="0.15">
      <c r="A102" s="33"/>
      <c r="B102" s="37"/>
      <c r="C102" s="33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45">
        <f t="shared" si="7"/>
        <v>0</v>
      </c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45">
        <f t="shared" si="8"/>
        <v>0</v>
      </c>
      <c r="AL102" s="46">
        <f t="shared" si="9"/>
        <v>0</v>
      </c>
      <c r="AM102" s="38"/>
      <c r="AN102" s="42">
        <f>IF(AM102="",0,VLOOKUP(AM102,'Valeur points'!A94:B470,2))</f>
        <v>0</v>
      </c>
      <c r="AO102" s="38"/>
      <c r="AP102" s="42">
        <f>IF(AO102="",0,VLOOKUP(AO102,'Valeur points'!$G$3:$H$203,2))</f>
        <v>0</v>
      </c>
      <c r="AQ102" s="71"/>
      <c r="AR102" s="42">
        <f>IF(AQ102="",0,VLOOKUP(AQ102,'Valeur points'!$J$3:$K$143,2))</f>
        <v>0</v>
      </c>
      <c r="AS102" s="38"/>
      <c r="AT102" s="42">
        <f>IF(AS102="",0,VLOOKUP(AS102,'Valeur points'!$D$3:$E$303,2))</f>
        <v>0</v>
      </c>
      <c r="AU102" s="38"/>
      <c r="AV102" s="42">
        <f>IF(AU102="",0,VLOOKUP(AU102,'Valeur points'!$D$3:$E$303,2))</f>
        <v>0</v>
      </c>
      <c r="AW102" s="43">
        <f t="shared" si="10"/>
        <v>0</v>
      </c>
      <c r="AX102" s="44">
        <f t="shared" si="6"/>
        <v>0</v>
      </c>
    </row>
    <row r="103" spans="1:50" ht="18" x14ac:dyDescent="0.15">
      <c r="A103" s="33"/>
      <c r="B103" s="37"/>
      <c r="C103" s="33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45">
        <f t="shared" si="7"/>
        <v>0</v>
      </c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45">
        <f t="shared" si="8"/>
        <v>0</v>
      </c>
      <c r="AL103" s="46">
        <f t="shared" si="9"/>
        <v>0</v>
      </c>
      <c r="AM103" s="38"/>
      <c r="AN103" s="42">
        <f>IF(AM103="",0,VLOOKUP(AM103,'Valeur points'!A95:B471,2))</f>
        <v>0</v>
      </c>
      <c r="AO103" s="38"/>
      <c r="AP103" s="42">
        <f>IF(AO103="",0,VLOOKUP(AO103,'Valeur points'!$G$3:$H$203,2))</f>
        <v>0</v>
      </c>
      <c r="AQ103" s="71"/>
      <c r="AR103" s="42">
        <f>IF(AQ103="",0,VLOOKUP(AQ103,'Valeur points'!$J$3:$K$143,2))</f>
        <v>0</v>
      </c>
      <c r="AS103" s="38"/>
      <c r="AT103" s="42">
        <f>IF(AS103="",0,VLOOKUP(AS103,'Valeur points'!$D$3:$E$303,2))</f>
        <v>0</v>
      </c>
      <c r="AU103" s="38"/>
      <c r="AV103" s="42">
        <f>IF(AU103="",0,VLOOKUP(AU103,'Valeur points'!$D$3:$E$303,2))</f>
        <v>0</v>
      </c>
      <c r="AW103" s="43">
        <f t="shared" si="10"/>
        <v>0</v>
      </c>
      <c r="AX103" s="44">
        <f t="shared" si="6"/>
        <v>0</v>
      </c>
    </row>
    <row r="104" spans="1:50" ht="18" x14ac:dyDescent="0.15">
      <c r="A104" s="33"/>
      <c r="B104" s="37"/>
      <c r="C104" s="33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45">
        <f t="shared" si="7"/>
        <v>0</v>
      </c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45">
        <f t="shared" si="8"/>
        <v>0</v>
      </c>
      <c r="AL104" s="46">
        <f t="shared" si="9"/>
        <v>0</v>
      </c>
      <c r="AM104" s="38"/>
      <c r="AN104" s="42">
        <f>IF(AM104="",0,VLOOKUP(AM104,'Valeur points'!A96:B472,2))</f>
        <v>0</v>
      </c>
      <c r="AO104" s="38"/>
      <c r="AP104" s="42">
        <f>IF(AO104="",0,VLOOKUP(AO104,'Valeur points'!$G$3:$H$203,2))</f>
        <v>0</v>
      </c>
      <c r="AQ104" s="71"/>
      <c r="AR104" s="42">
        <f>IF(AQ104="",0,VLOOKUP(AQ104,'Valeur points'!$J$3:$K$143,2))</f>
        <v>0</v>
      </c>
      <c r="AS104" s="38"/>
      <c r="AT104" s="42">
        <f>IF(AS104="",0,VLOOKUP(AS104,'Valeur points'!$D$3:$E$303,2))</f>
        <v>0</v>
      </c>
      <c r="AU104" s="38"/>
      <c r="AV104" s="42">
        <f>IF(AU104="",0,VLOOKUP(AU104,'Valeur points'!$D$3:$E$303,2))</f>
        <v>0</v>
      </c>
      <c r="AW104" s="43">
        <f t="shared" si="10"/>
        <v>0</v>
      </c>
      <c r="AX104" s="44">
        <f t="shared" si="6"/>
        <v>0</v>
      </c>
    </row>
    <row r="105" spans="1:50" ht="18" x14ac:dyDescent="0.15">
      <c r="A105" s="33"/>
      <c r="B105" s="37"/>
      <c r="C105" s="33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45">
        <f t="shared" si="7"/>
        <v>0</v>
      </c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45">
        <f t="shared" si="8"/>
        <v>0</v>
      </c>
      <c r="AL105" s="46">
        <f t="shared" si="9"/>
        <v>0</v>
      </c>
      <c r="AM105" s="38"/>
      <c r="AN105" s="42">
        <f>IF(AM105="",0,VLOOKUP(AM105,'Valeur points'!A97:B473,2))</f>
        <v>0</v>
      </c>
      <c r="AO105" s="38"/>
      <c r="AP105" s="42">
        <f>IF(AO105="",0,VLOOKUP(AO105,'Valeur points'!$G$3:$H$203,2))</f>
        <v>0</v>
      </c>
      <c r="AQ105" s="71"/>
      <c r="AR105" s="42">
        <f>IF(AQ105="",0,VLOOKUP(AQ105,'Valeur points'!$J$3:$K$143,2))</f>
        <v>0</v>
      </c>
      <c r="AS105" s="38"/>
      <c r="AT105" s="42">
        <f>IF(AS105="",0,VLOOKUP(AS105,'Valeur points'!$D$3:$E$303,2))</f>
        <v>0</v>
      </c>
      <c r="AU105" s="38"/>
      <c r="AV105" s="42">
        <f>IF(AU105="",0,VLOOKUP(AU105,'Valeur points'!$D$3:$E$303,2))</f>
        <v>0</v>
      </c>
      <c r="AW105" s="43">
        <f t="shared" si="10"/>
        <v>0</v>
      </c>
      <c r="AX105" s="44">
        <f t="shared" si="6"/>
        <v>0</v>
      </c>
    </row>
    <row r="106" spans="1:50" ht="18" x14ac:dyDescent="0.15">
      <c r="A106" s="33"/>
      <c r="B106" s="37"/>
      <c r="C106" s="33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45">
        <f t="shared" si="7"/>
        <v>0</v>
      </c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45">
        <f t="shared" si="8"/>
        <v>0</v>
      </c>
      <c r="AL106" s="46">
        <f t="shared" si="9"/>
        <v>0</v>
      </c>
      <c r="AM106" s="38"/>
      <c r="AN106" s="42">
        <f>IF(AM106="",0,VLOOKUP(AM106,'Valeur points'!A98:B474,2))</f>
        <v>0</v>
      </c>
      <c r="AO106" s="38"/>
      <c r="AP106" s="42">
        <f>IF(AO106="",0,VLOOKUP(AO106,'Valeur points'!$G$3:$H$203,2))</f>
        <v>0</v>
      </c>
      <c r="AQ106" s="71"/>
      <c r="AR106" s="42">
        <f>IF(AQ106="",0,VLOOKUP(AQ106,'Valeur points'!$J$3:$K$143,2))</f>
        <v>0</v>
      </c>
      <c r="AS106" s="38"/>
      <c r="AT106" s="42">
        <f>IF(AS106="",0,VLOOKUP(AS106,'Valeur points'!$D$3:$E$303,2))</f>
        <v>0</v>
      </c>
      <c r="AU106" s="38"/>
      <c r="AV106" s="42">
        <f>IF(AU106="",0,VLOOKUP(AU106,'Valeur points'!$D$3:$E$303,2))</f>
        <v>0</v>
      </c>
      <c r="AW106" s="43">
        <f t="shared" si="10"/>
        <v>0</v>
      </c>
      <c r="AX106" s="44">
        <f t="shared" si="6"/>
        <v>0</v>
      </c>
    </row>
    <row r="107" spans="1:50" ht="18" x14ac:dyDescent="0.15">
      <c r="A107" s="33"/>
      <c r="B107" s="37"/>
      <c r="C107" s="33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45">
        <f t="shared" si="7"/>
        <v>0</v>
      </c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45">
        <f t="shared" si="8"/>
        <v>0</v>
      </c>
      <c r="AL107" s="46">
        <f t="shared" si="9"/>
        <v>0</v>
      </c>
      <c r="AM107" s="38"/>
      <c r="AN107" s="42">
        <f>IF(AM107="",0,VLOOKUP(AM107,'Valeur points'!A99:B475,2))</f>
        <v>0</v>
      </c>
      <c r="AO107" s="38"/>
      <c r="AP107" s="42">
        <f>IF(AO107="",0,VLOOKUP(AO107,'Valeur points'!$G$3:$H$203,2))</f>
        <v>0</v>
      </c>
      <c r="AQ107" s="71"/>
      <c r="AR107" s="42">
        <f>IF(AQ107="",0,VLOOKUP(AQ107,'Valeur points'!$J$3:$K$143,2))</f>
        <v>0</v>
      </c>
      <c r="AS107" s="38"/>
      <c r="AT107" s="42">
        <f>IF(AS107="",0,VLOOKUP(AS107,'Valeur points'!$D$3:$E$303,2))</f>
        <v>0</v>
      </c>
      <c r="AU107" s="38"/>
      <c r="AV107" s="42">
        <f>IF(AU107="",0,VLOOKUP(AU107,'Valeur points'!$D$3:$E$303,2))</f>
        <v>0</v>
      </c>
      <c r="AW107" s="43">
        <f t="shared" si="10"/>
        <v>0</v>
      </c>
      <c r="AX107" s="44">
        <f t="shared" ref="AX107:AX138" si="11">AW107+AL107</f>
        <v>0</v>
      </c>
    </row>
    <row r="108" spans="1:50" ht="18" x14ac:dyDescent="0.15">
      <c r="A108" s="33"/>
      <c r="B108" s="37"/>
      <c r="C108" s="33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45">
        <f t="shared" si="7"/>
        <v>0</v>
      </c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45">
        <f t="shared" si="8"/>
        <v>0</v>
      </c>
      <c r="AL108" s="46">
        <f t="shared" si="9"/>
        <v>0</v>
      </c>
      <c r="AM108" s="38"/>
      <c r="AN108" s="42">
        <f>IF(AM108="",0,VLOOKUP(AM108,'Valeur points'!A100:B476,2))</f>
        <v>0</v>
      </c>
      <c r="AO108" s="38"/>
      <c r="AP108" s="42">
        <f>IF(AO108="",0,VLOOKUP(AO108,'Valeur points'!$G$3:$H$203,2))</f>
        <v>0</v>
      </c>
      <c r="AQ108" s="71"/>
      <c r="AR108" s="42">
        <f>IF(AQ108="",0,VLOOKUP(AQ108,'Valeur points'!$J$3:$K$143,2))</f>
        <v>0</v>
      </c>
      <c r="AS108" s="38"/>
      <c r="AT108" s="42">
        <f>IF(AS108="",0,VLOOKUP(AS108,'Valeur points'!$D$3:$E$303,2))</f>
        <v>0</v>
      </c>
      <c r="AU108" s="38"/>
      <c r="AV108" s="42">
        <f>IF(AU108="",0,VLOOKUP(AU108,'Valeur points'!$D$3:$E$303,2))</f>
        <v>0</v>
      </c>
      <c r="AW108" s="43">
        <f t="shared" si="10"/>
        <v>0</v>
      </c>
      <c r="AX108" s="44">
        <f t="shared" si="11"/>
        <v>0</v>
      </c>
    </row>
    <row r="109" spans="1:50" ht="18" x14ac:dyDescent="0.15">
      <c r="A109" s="33"/>
      <c r="B109" s="37"/>
      <c r="C109" s="33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45">
        <f t="shared" si="7"/>
        <v>0</v>
      </c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45">
        <f t="shared" si="8"/>
        <v>0</v>
      </c>
      <c r="AL109" s="46">
        <f t="shared" si="9"/>
        <v>0</v>
      </c>
      <c r="AM109" s="38"/>
      <c r="AN109" s="42">
        <f>IF(AM109="",0,VLOOKUP(AM109,'Valeur points'!A101:B477,2))</f>
        <v>0</v>
      </c>
      <c r="AO109" s="38"/>
      <c r="AP109" s="42">
        <f>IF(AO109="",0,VLOOKUP(AO109,'Valeur points'!$G$3:$H$203,2))</f>
        <v>0</v>
      </c>
      <c r="AQ109" s="71"/>
      <c r="AR109" s="42">
        <f>IF(AQ109="",0,VLOOKUP(AQ109,'Valeur points'!$J$3:$K$143,2))</f>
        <v>0</v>
      </c>
      <c r="AS109" s="38"/>
      <c r="AT109" s="42">
        <f>IF(AS109="",0,VLOOKUP(AS109,'Valeur points'!$D$3:$E$303,2))</f>
        <v>0</v>
      </c>
      <c r="AU109" s="38"/>
      <c r="AV109" s="42">
        <f>IF(AU109="",0,VLOOKUP(AU109,'Valeur points'!$D$3:$E$303,2))</f>
        <v>0</v>
      </c>
      <c r="AW109" s="43">
        <f t="shared" si="10"/>
        <v>0</v>
      </c>
      <c r="AX109" s="44">
        <f t="shared" si="11"/>
        <v>0</v>
      </c>
    </row>
    <row r="110" spans="1:50" ht="18" x14ac:dyDescent="0.15">
      <c r="A110" s="33"/>
      <c r="B110" s="37"/>
      <c r="C110" s="33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45">
        <f t="shared" si="7"/>
        <v>0</v>
      </c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45">
        <f t="shared" si="8"/>
        <v>0</v>
      </c>
      <c r="AL110" s="46">
        <f t="shared" si="9"/>
        <v>0</v>
      </c>
      <c r="AM110" s="38"/>
      <c r="AN110" s="42">
        <f>IF(AM110="",0,VLOOKUP(AM110,'Valeur points'!A102:B478,2))</f>
        <v>0</v>
      </c>
      <c r="AO110" s="38"/>
      <c r="AP110" s="42">
        <f>IF(AO110="",0,VLOOKUP(AO110,'Valeur points'!$G$3:$H$203,2))</f>
        <v>0</v>
      </c>
      <c r="AQ110" s="71"/>
      <c r="AR110" s="42">
        <f>IF(AQ110="",0,VLOOKUP(AQ110,'Valeur points'!$J$3:$K$143,2))</f>
        <v>0</v>
      </c>
      <c r="AS110" s="38"/>
      <c r="AT110" s="42">
        <f>IF(AS110="",0,VLOOKUP(AS110,'Valeur points'!$D$3:$E$303,2))</f>
        <v>0</v>
      </c>
      <c r="AU110" s="38"/>
      <c r="AV110" s="42">
        <f>IF(AU110="",0,VLOOKUP(AU110,'Valeur points'!$D$3:$E$303,2))</f>
        <v>0</v>
      </c>
      <c r="AW110" s="43">
        <f t="shared" si="10"/>
        <v>0</v>
      </c>
      <c r="AX110" s="44">
        <f t="shared" si="11"/>
        <v>0</v>
      </c>
    </row>
    <row r="111" spans="1:50" ht="18" x14ac:dyDescent="0.15">
      <c r="A111" s="33"/>
      <c r="B111" s="37"/>
      <c r="C111" s="33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45">
        <f t="shared" si="7"/>
        <v>0</v>
      </c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45">
        <f t="shared" si="8"/>
        <v>0</v>
      </c>
      <c r="AL111" s="46">
        <f t="shared" si="9"/>
        <v>0</v>
      </c>
      <c r="AM111" s="38"/>
      <c r="AN111" s="42">
        <f>IF(AM111="",0,VLOOKUP(AM111,'Valeur points'!A103:B479,2))</f>
        <v>0</v>
      </c>
      <c r="AO111" s="38"/>
      <c r="AP111" s="42">
        <f>IF(AO111="",0,VLOOKUP(AO111,'Valeur points'!$G$3:$H$203,2))</f>
        <v>0</v>
      </c>
      <c r="AQ111" s="71"/>
      <c r="AR111" s="42">
        <f>IF(AQ111="",0,VLOOKUP(AQ111,'Valeur points'!$J$3:$K$143,2))</f>
        <v>0</v>
      </c>
      <c r="AS111" s="38"/>
      <c r="AT111" s="42">
        <f>IF(AS111="",0,VLOOKUP(AS111,'Valeur points'!$D$3:$E$303,2))</f>
        <v>0</v>
      </c>
      <c r="AU111" s="38"/>
      <c r="AV111" s="42">
        <f>IF(AU111="",0,VLOOKUP(AU111,'Valeur points'!$D$3:$E$303,2))</f>
        <v>0</v>
      </c>
      <c r="AW111" s="43">
        <f t="shared" si="10"/>
        <v>0</v>
      </c>
      <c r="AX111" s="44">
        <f t="shared" si="11"/>
        <v>0</v>
      </c>
    </row>
    <row r="112" spans="1:50" ht="18" x14ac:dyDescent="0.15">
      <c r="A112" s="33"/>
      <c r="B112" s="37"/>
      <c r="C112" s="33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45">
        <f t="shared" si="7"/>
        <v>0</v>
      </c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45">
        <f t="shared" si="8"/>
        <v>0</v>
      </c>
      <c r="AL112" s="46">
        <f t="shared" si="9"/>
        <v>0</v>
      </c>
      <c r="AM112" s="38"/>
      <c r="AN112" s="42">
        <f>IF(AM112="",0,VLOOKUP(AM112,'Valeur points'!A104:B480,2))</f>
        <v>0</v>
      </c>
      <c r="AO112" s="38"/>
      <c r="AP112" s="42">
        <f>IF(AO112="",0,VLOOKUP(AO112,'Valeur points'!$G$3:$H$203,2))</f>
        <v>0</v>
      </c>
      <c r="AQ112" s="71"/>
      <c r="AR112" s="42">
        <f>IF(AQ112="",0,VLOOKUP(AQ112,'Valeur points'!$J$3:$K$143,2))</f>
        <v>0</v>
      </c>
      <c r="AS112" s="38"/>
      <c r="AT112" s="42">
        <f>IF(AS112="",0,VLOOKUP(AS112,'Valeur points'!$D$3:$E$303,2))</f>
        <v>0</v>
      </c>
      <c r="AU112" s="38"/>
      <c r="AV112" s="42">
        <f>IF(AU112="",0,VLOOKUP(AU112,'Valeur points'!$D$3:$E$303,2))</f>
        <v>0</v>
      </c>
      <c r="AW112" s="43">
        <f t="shared" si="10"/>
        <v>0</v>
      </c>
      <c r="AX112" s="44">
        <f t="shared" si="11"/>
        <v>0</v>
      </c>
    </row>
    <row r="113" spans="1:50" ht="18" x14ac:dyDescent="0.15">
      <c r="A113" s="33"/>
      <c r="B113" s="37"/>
      <c r="C113" s="33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45">
        <f t="shared" si="7"/>
        <v>0</v>
      </c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45">
        <f t="shared" si="8"/>
        <v>0</v>
      </c>
      <c r="AL113" s="46">
        <f t="shared" si="9"/>
        <v>0</v>
      </c>
      <c r="AM113" s="38"/>
      <c r="AN113" s="42">
        <f>IF(AM113="",0,VLOOKUP(AM113,'Valeur points'!A105:B481,2))</f>
        <v>0</v>
      </c>
      <c r="AO113" s="38"/>
      <c r="AP113" s="42">
        <f>IF(AO113="",0,VLOOKUP(AO113,'Valeur points'!$G$3:$H$203,2))</f>
        <v>0</v>
      </c>
      <c r="AQ113" s="71"/>
      <c r="AR113" s="42">
        <f>IF(AQ113="",0,VLOOKUP(AQ113,'Valeur points'!$J$3:$K$143,2))</f>
        <v>0</v>
      </c>
      <c r="AS113" s="38"/>
      <c r="AT113" s="42">
        <f>IF(AS113="",0,VLOOKUP(AS113,'Valeur points'!$D$3:$E$303,2))</f>
        <v>0</v>
      </c>
      <c r="AU113" s="38"/>
      <c r="AV113" s="42">
        <f>IF(AU113="",0,VLOOKUP(AU113,'Valeur points'!$D$3:$E$303,2))</f>
        <v>0</v>
      </c>
      <c r="AW113" s="43">
        <f t="shared" si="10"/>
        <v>0</v>
      </c>
      <c r="AX113" s="44">
        <f t="shared" si="11"/>
        <v>0</v>
      </c>
    </row>
    <row r="114" spans="1:50" ht="18" x14ac:dyDescent="0.15">
      <c r="A114" s="33"/>
      <c r="B114" s="37"/>
      <c r="C114" s="33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45">
        <f t="shared" si="7"/>
        <v>0</v>
      </c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45">
        <f t="shared" si="8"/>
        <v>0</v>
      </c>
      <c r="AL114" s="46">
        <f t="shared" si="9"/>
        <v>0</v>
      </c>
      <c r="AM114" s="38"/>
      <c r="AN114" s="42">
        <f>IF(AM114="",0,VLOOKUP(AM114,'Valeur points'!A106:B482,2))</f>
        <v>0</v>
      </c>
      <c r="AO114" s="38"/>
      <c r="AP114" s="42">
        <f>IF(AO114="",0,VLOOKUP(AO114,'Valeur points'!$G$3:$H$203,2))</f>
        <v>0</v>
      </c>
      <c r="AQ114" s="71"/>
      <c r="AR114" s="42">
        <f>IF(AQ114="",0,VLOOKUP(AQ114,'Valeur points'!$J$3:$K$143,2))</f>
        <v>0</v>
      </c>
      <c r="AS114" s="38"/>
      <c r="AT114" s="42">
        <f>IF(AS114="",0,VLOOKUP(AS114,'Valeur points'!$D$3:$E$303,2))</f>
        <v>0</v>
      </c>
      <c r="AU114" s="38"/>
      <c r="AV114" s="42">
        <f>IF(AU114="",0,VLOOKUP(AU114,'Valeur points'!$D$3:$E$303,2))</f>
        <v>0</v>
      </c>
      <c r="AW114" s="43">
        <f t="shared" si="10"/>
        <v>0</v>
      </c>
      <c r="AX114" s="44">
        <f t="shared" si="11"/>
        <v>0</v>
      </c>
    </row>
    <row r="115" spans="1:50" ht="18" x14ac:dyDescent="0.15">
      <c r="A115" s="33"/>
      <c r="B115" s="37"/>
      <c r="C115" s="33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45">
        <f t="shared" si="7"/>
        <v>0</v>
      </c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45">
        <f t="shared" si="8"/>
        <v>0</v>
      </c>
      <c r="AL115" s="46">
        <f t="shared" si="9"/>
        <v>0</v>
      </c>
      <c r="AM115" s="38"/>
      <c r="AN115" s="42">
        <f>IF(AM115="",0,VLOOKUP(AM115,'Valeur points'!A107:B483,2))</f>
        <v>0</v>
      </c>
      <c r="AO115" s="38"/>
      <c r="AP115" s="42">
        <f>IF(AO115="",0,VLOOKUP(AO115,'Valeur points'!$G$3:$H$203,2))</f>
        <v>0</v>
      </c>
      <c r="AQ115" s="71"/>
      <c r="AR115" s="42">
        <f>IF(AQ115="",0,VLOOKUP(AQ115,'Valeur points'!$J$3:$K$143,2))</f>
        <v>0</v>
      </c>
      <c r="AS115" s="38"/>
      <c r="AT115" s="42">
        <f>IF(AS115="",0,VLOOKUP(AS115,'Valeur points'!$D$3:$E$303,2))</f>
        <v>0</v>
      </c>
      <c r="AU115" s="38"/>
      <c r="AV115" s="42">
        <f>IF(AU115="",0,VLOOKUP(AU115,'Valeur points'!$D$3:$E$303,2))</f>
        <v>0</v>
      </c>
      <c r="AW115" s="43">
        <f t="shared" si="10"/>
        <v>0</v>
      </c>
      <c r="AX115" s="44">
        <f t="shared" si="11"/>
        <v>0</v>
      </c>
    </row>
    <row r="116" spans="1:50" ht="18" x14ac:dyDescent="0.15">
      <c r="A116" s="33"/>
      <c r="B116" s="37"/>
      <c r="C116" s="33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45">
        <f t="shared" si="7"/>
        <v>0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45">
        <f t="shared" si="8"/>
        <v>0</v>
      </c>
      <c r="AL116" s="46">
        <f t="shared" si="9"/>
        <v>0</v>
      </c>
      <c r="AM116" s="38"/>
      <c r="AN116" s="42">
        <f>IF(AM116="",0,VLOOKUP(AM116,'Valeur points'!A108:B484,2))</f>
        <v>0</v>
      </c>
      <c r="AO116" s="38"/>
      <c r="AP116" s="42">
        <f>IF(AO116="",0,VLOOKUP(AO116,'Valeur points'!$G$3:$H$203,2))</f>
        <v>0</v>
      </c>
      <c r="AQ116" s="71"/>
      <c r="AR116" s="42">
        <f>IF(AQ116="",0,VLOOKUP(AQ116,'Valeur points'!$J$3:$K$143,2))</f>
        <v>0</v>
      </c>
      <c r="AS116" s="38"/>
      <c r="AT116" s="42">
        <f>IF(AS116="",0,VLOOKUP(AS116,'Valeur points'!$D$3:$E$303,2))</f>
        <v>0</v>
      </c>
      <c r="AU116" s="38"/>
      <c r="AV116" s="42">
        <f>IF(AU116="",0,VLOOKUP(AU116,'Valeur points'!$D$3:$E$303,2))</f>
        <v>0</v>
      </c>
      <c r="AW116" s="43">
        <f t="shared" si="10"/>
        <v>0</v>
      </c>
      <c r="AX116" s="44">
        <f t="shared" si="11"/>
        <v>0</v>
      </c>
    </row>
    <row r="117" spans="1:50" ht="18" x14ac:dyDescent="0.15">
      <c r="A117" s="33"/>
      <c r="B117" s="37"/>
      <c r="C117" s="33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45">
        <f t="shared" si="7"/>
        <v>0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45">
        <f t="shared" si="8"/>
        <v>0</v>
      </c>
      <c r="AL117" s="46">
        <f t="shared" si="9"/>
        <v>0</v>
      </c>
      <c r="AM117" s="38"/>
      <c r="AN117" s="42">
        <f>IF(AM117="",0,VLOOKUP(AM117,'Valeur points'!A109:B485,2))</f>
        <v>0</v>
      </c>
      <c r="AO117" s="38"/>
      <c r="AP117" s="42">
        <f>IF(AO117="",0,VLOOKUP(AO117,'Valeur points'!$G$3:$H$203,2))</f>
        <v>0</v>
      </c>
      <c r="AQ117" s="71"/>
      <c r="AR117" s="42">
        <f>IF(AQ117="",0,VLOOKUP(AQ117,'Valeur points'!$J$3:$K$143,2))</f>
        <v>0</v>
      </c>
      <c r="AS117" s="38"/>
      <c r="AT117" s="42">
        <f>IF(AS117="",0,VLOOKUP(AS117,'Valeur points'!$D$3:$E$303,2))</f>
        <v>0</v>
      </c>
      <c r="AU117" s="38"/>
      <c r="AV117" s="42">
        <f>IF(AU117="",0,VLOOKUP(AU117,'Valeur points'!$D$3:$E$303,2))</f>
        <v>0</v>
      </c>
      <c r="AW117" s="43">
        <f t="shared" si="10"/>
        <v>0</v>
      </c>
      <c r="AX117" s="44">
        <f t="shared" si="11"/>
        <v>0</v>
      </c>
    </row>
    <row r="118" spans="1:50" ht="18" x14ac:dyDescent="0.15">
      <c r="A118" s="33"/>
      <c r="B118" s="37"/>
      <c r="C118" s="33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45">
        <f t="shared" si="7"/>
        <v>0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45">
        <f t="shared" si="8"/>
        <v>0</v>
      </c>
      <c r="AL118" s="46">
        <f t="shared" si="9"/>
        <v>0</v>
      </c>
      <c r="AM118" s="38"/>
      <c r="AN118" s="42">
        <f>IF(AM118="",0,VLOOKUP(AM118,'Valeur points'!A110:B486,2))</f>
        <v>0</v>
      </c>
      <c r="AO118" s="38"/>
      <c r="AP118" s="42">
        <f>IF(AO118="",0,VLOOKUP(AO118,'Valeur points'!$G$3:$H$203,2))</f>
        <v>0</v>
      </c>
      <c r="AQ118" s="71"/>
      <c r="AR118" s="42">
        <f>IF(AQ118="",0,VLOOKUP(AQ118,'Valeur points'!$J$3:$K$143,2))</f>
        <v>0</v>
      </c>
      <c r="AS118" s="38"/>
      <c r="AT118" s="42">
        <f>IF(AS118="",0,VLOOKUP(AS118,'Valeur points'!$D$3:$E$303,2))</f>
        <v>0</v>
      </c>
      <c r="AU118" s="38"/>
      <c r="AV118" s="42">
        <f>IF(AU118="",0,VLOOKUP(AU118,'Valeur points'!$D$3:$E$303,2))</f>
        <v>0</v>
      </c>
      <c r="AW118" s="43">
        <f t="shared" si="10"/>
        <v>0</v>
      </c>
      <c r="AX118" s="44">
        <f t="shared" si="11"/>
        <v>0</v>
      </c>
    </row>
    <row r="119" spans="1:50" ht="18" x14ac:dyDescent="0.15">
      <c r="A119" s="33"/>
      <c r="B119" s="37"/>
      <c r="C119" s="33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45">
        <f t="shared" si="7"/>
        <v>0</v>
      </c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45">
        <f t="shared" si="8"/>
        <v>0</v>
      </c>
      <c r="AL119" s="46">
        <f t="shared" si="9"/>
        <v>0</v>
      </c>
      <c r="AM119" s="38"/>
      <c r="AN119" s="42">
        <f>IF(AM119="",0,VLOOKUP(AM119,'Valeur points'!A111:B487,2))</f>
        <v>0</v>
      </c>
      <c r="AO119" s="38"/>
      <c r="AP119" s="42">
        <f>IF(AO119="",0,VLOOKUP(AO119,'Valeur points'!$G$3:$H$203,2))</f>
        <v>0</v>
      </c>
      <c r="AQ119" s="71"/>
      <c r="AR119" s="42">
        <f>IF(AQ119="",0,VLOOKUP(AQ119,'Valeur points'!$J$3:$K$143,2))</f>
        <v>0</v>
      </c>
      <c r="AS119" s="38"/>
      <c r="AT119" s="42">
        <f>IF(AS119="",0,VLOOKUP(AS119,'Valeur points'!$D$3:$E$303,2))</f>
        <v>0</v>
      </c>
      <c r="AU119" s="38"/>
      <c r="AV119" s="42">
        <f>IF(AU119="",0,VLOOKUP(AU119,'Valeur points'!$D$3:$E$303,2))</f>
        <v>0</v>
      </c>
      <c r="AW119" s="43">
        <f t="shared" si="10"/>
        <v>0</v>
      </c>
      <c r="AX119" s="44">
        <f t="shared" si="11"/>
        <v>0</v>
      </c>
    </row>
    <row r="120" spans="1:50" ht="18" x14ac:dyDescent="0.15">
      <c r="A120" s="33"/>
      <c r="B120" s="37"/>
      <c r="C120" s="33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45">
        <f t="shared" si="7"/>
        <v>0</v>
      </c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45">
        <f t="shared" si="8"/>
        <v>0</v>
      </c>
      <c r="AL120" s="46">
        <f t="shared" si="9"/>
        <v>0</v>
      </c>
      <c r="AM120" s="38"/>
      <c r="AN120" s="42">
        <f>IF(AM120="",0,VLOOKUP(AM120,'Valeur points'!A112:B488,2))</f>
        <v>0</v>
      </c>
      <c r="AO120" s="38"/>
      <c r="AP120" s="42">
        <f>IF(AO120="",0,VLOOKUP(AO120,'Valeur points'!$G$3:$H$203,2))</f>
        <v>0</v>
      </c>
      <c r="AQ120" s="71"/>
      <c r="AR120" s="42">
        <f>IF(AQ120="",0,VLOOKUP(AQ120,'Valeur points'!$J$3:$K$143,2))</f>
        <v>0</v>
      </c>
      <c r="AS120" s="38"/>
      <c r="AT120" s="42">
        <f>IF(AS120="",0,VLOOKUP(AS120,'Valeur points'!$D$3:$E$303,2))</f>
        <v>0</v>
      </c>
      <c r="AU120" s="38"/>
      <c r="AV120" s="42">
        <f>IF(AU120="",0,VLOOKUP(AU120,'Valeur points'!$D$3:$E$303,2))</f>
        <v>0</v>
      </c>
      <c r="AW120" s="43">
        <f t="shared" si="10"/>
        <v>0</v>
      </c>
      <c r="AX120" s="44">
        <f t="shared" si="11"/>
        <v>0</v>
      </c>
    </row>
    <row r="121" spans="1:50" ht="18" x14ac:dyDescent="0.15">
      <c r="A121" s="33"/>
      <c r="B121" s="37"/>
      <c r="C121" s="33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45">
        <f t="shared" si="7"/>
        <v>0</v>
      </c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45">
        <f t="shared" si="8"/>
        <v>0</v>
      </c>
      <c r="AL121" s="46">
        <f t="shared" si="9"/>
        <v>0</v>
      </c>
      <c r="AM121" s="38"/>
      <c r="AN121" s="42">
        <f>IF(AM121="",0,VLOOKUP(AM121,'Valeur points'!A113:B489,2))</f>
        <v>0</v>
      </c>
      <c r="AO121" s="38"/>
      <c r="AP121" s="42">
        <f>IF(AO121="",0,VLOOKUP(AO121,'Valeur points'!$G$3:$H$203,2))</f>
        <v>0</v>
      </c>
      <c r="AQ121" s="71"/>
      <c r="AR121" s="42">
        <f>IF(AQ121="",0,VLOOKUP(AQ121,'Valeur points'!$J$3:$K$143,2))</f>
        <v>0</v>
      </c>
      <c r="AS121" s="38"/>
      <c r="AT121" s="42">
        <f>IF(AS121="",0,VLOOKUP(AS121,'Valeur points'!$D$3:$E$303,2))</f>
        <v>0</v>
      </c>
      <c r="AU121" s="38"/>
      <c r="AV121" s="42">
        <f>IF(AU121="",0,VLOOKUP(AU121,'Valeur points'!$D$3:$E$303,2))</f>
        <v>0</v>
      </c>
      <c r="AW121" s="43">
        <f t="shared" si="10"/>
        <v>0</v>
      </c>
      <c r="AX121" s="44">
        <f t="shared" si="11"/>
        <v>0</v>
      </c>
    </row>
    <row r="122" spans="1:50" ht="18" x14ac:dyDescent="0.15">
      <c r="A122" s="33"/>
      <c r="B122" s="37"/>
      <c r="C122" s="33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45">
        <f t="shared" si="7"/>
        <v>0</v>
      </c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45">
        <f t="shared" si="8"/>
        <v>0</v>
      </c>
      <c r="AL122" s="46">
        <f t="shared" si="9"/>
        <v>0</v>
      </c>
      <c r="AM122" s="38"/>
      <c r="AN122" s="42">
        <f>IF(AM122="",0,VLOOKUP(AM122,'Valeur points'!A114:B490,2))</f>
        <v>0</v>
      </c>
      <c r="AO122" s="38"/>
      <c r="AP122" s="42">
        <f>IF(AO122="",0,VLOOKUP(AO122,'Valeur points'!$G$3:$H$203,2))</f>
        <v>0</v>
      </c>
      <c r="AQ122" s="71"/>
      <c r="AR122" s="42">
        <f>IF(AQ122="",0,VLOOKUP(AQ122,'Valeur points'!$J$3:$K$143,2))</f>
        <v>0</v>
      </c>
      <c r="AS122" s="38"/>
      <c r="AT122" s="42">
        <f>IF(AS122="",0,VLOOKUP(AS122,'Valeur points'!$D$3:$E$303,2))</f>
        <v>0</v>
      </c>
      <c r="AU122" s="38"/>
      <c r="AV122" s="42">
        <f>IF(AU122="",0,VLOOKUP(AU122,'Valeur points'!$D$3:$E$303,2))</f>
        <v>0</v>
      </c>
      <c r="AW122" s="43">
        <f t="shared" si="10"/>
        <v>0</v>
      </c>
      <c r="AX122" s="44">
        <f t="shared" si="11"/>
        <v>0</v>
      </c>
    </row>
    <row r="123" spans="1:50" ht="18" x14ac:dyDescent="0.15">
      <c r="A123" s="33"/>
      <c r="B123" s="37"/>
      <c r="C123" s="33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45">
        <f t="shared" si="7"/>
        <v>0</v>
      </c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45">
        <f t="shared" si="8"/>
        <v>0</v>
      </c>
      <c r="AL123" s="46">
        <f t="shared" si="9"/>
        <v>0</v>
      </c>
      <c r="AM123" s="38"/>
      <c r="AN123" s="42">
        <f>IF(AM123="",0,VLOOKUP(AM123,'Valeur points'!A115:B491,2))</f>
        <v>0</v>
      </c>
      <c r="AO123" s="38"/>
      <c r="AP123" s="42">
        <f>IF(AO123="",0,VLOOKUP(AO123,'Valeur points'!$G$3:$H$203,2))</f>
        <v>0</v>
      </c>
      <c r="AQ123" s="71"/>
      <c r="AR123" s="42">
        <f>IF(AQ123="",0,VLOOKUP(AQ123,'Valeur points'!$J$3:$K$143,2))</f>
        <v>0</v>
      </c>
      <c r="AS123" s="38"/>
      <c r="AT123" s="42">
        <f>IF(AS123="",0,VLOOKUP(AS123,'Valeur points'!$D$3:$E$303,2))</f>
        <v>0</v>
      </c>
      <c r="AU123" s="38"/>
      <c r="AV123" s="42">
        <f>IF(AU123="",0,VLOOKUP(AU123,'Valeur points'!$D$3:$E$303,2))</f>
        <v>0</v>
      </c>
      <c r="AW123" s="43">
        <f t="shared" si="10"/>
        <v>0</v>
      </c>
      <c r="AX123" s="44">
        <f t="shared" si="11"/>
        <v>0</v>
      </c>
    </row>
    <row r="124" spans="1:50" ht="18" x14ac:dyDescent="0.15">
      <c r="A124" s="33"/>
      <c r="B124" s="37"/>
      <c r="C124" s="33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45">
        <f t="shared" si="7"/>
        <v>0</v>
      </c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45">
        <f t="shared" si="8"/>
        <v>0</v>
      </c>
      <c r="AL124" s="46">
        <f t="shared" si="9"/>
        <v>0</v>
      </c>
      <c r="AM124" s="38"/>
      <c r="AN124" s="42">
        <f>IF(AM124="",0,VLOOKUP(AM124,'Valeur points'!A116:B492,2))</f>
        <v>0</v>
      </c>
      <c r="AO124" s="38"/>
      <c r="AP124" s="42">
        <f>IF(AO124="",0,VLOOKUP(AO124,'Valeur points'!$G$3:$H$203,2))</f>
        <v>0</v>
      </c>
      <c r="AQ124" s="71"/>
      <c r="AR124" s="42">
        <f>IF(AQ124="",0,VLOOKUP(AQ124,'Valeur points'!$J$3:$K$143,2))</f>
        <v>0</v>
      </c>
      <c r="AS124" s="38"/>
      <c r="AT124" s="42">
        <f>IF(AS124="",0,VLOOKUP(AS124,'Valeur points'!$D$3:$E$303,2))</f>
        <v>0</v>
      </c>
      <c r="AU124" s="38"/>
      <c r="AV124" s="42">
        <f>IF(AU124="",0,VLOOKUP(AU124,'Valeur points'!$D$3:$E$303,2))</f>
        <v>0</v>
      </c>
      <c r="AW124" s="43">
        <f t="shared" si="10"/>
        <v>0</v>
      </c>
      <c r="AX124" s="44">
        <f t="shared" si="11"/>
        <v>0</v>
      </c>
    </row>
    <row r="125" spans="1:50" ht="18" x14ac:dyDescent="0.15">
      <c r="A125" s="33"/>
      <c r="B125" s="37"/>
      <c r="C125" s="33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45">
        <f t="shared" si="7"/>
        <v>0</v>
      </c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45">
        <f t="shared" si="8"/>
        <v>0</v>
      </c>
      <c r="AL125" s="46">
        <f t="shared" si="9"/>
        <v>0</v>
      </c>
      <c r="AM125" s="38"/>
      <c r="AN125" s="42">
        <f>IF(AM125="",0,VLOOKUP(AM125,'Valeur points'!A117:B493,2))</f>
        <v>0</v>
      </c>
      <c r="AO125" s="38"/>
      <c r="AP125" s="42">
        <f>IF(AO125="",0,VLOOKUP(AO125,'Valeur points'!$G$3:$H$203,2))</f>
        <v>0</v>
      </c>
      <c r="AQ125" s="71"/>
      <c r="AR125" s="42">
        <f>IF(AQ125="",0,VLOOKUP(AQ125,'Valeur points'!$J$3:$K$143,2))</f>
        <v>0</v>
      </c>
      <c r="AS125" s="38"/>
      <c r="AT125" s="42">
        <f>IF(AS125="",0,VLOOKUP(AS125,'Valeur points'!$D$3:$E$303,2))</f>
        <v>0</v>
      </c>
      <c r="AU125" s="38"/>
      <c r="AV125" s="42">
        <f>IF(AU125="",0,VLOOKUP(AU125,'Valeur points'!$D$3:$E$303,2))</f>
        <v>0</v>
      </c>
      <c r="AW125" s="43">
        <f t="shared" si="10"/>
        <v>0</v>
      </c>
      <c r="AX125" s="44">
        <f t="shared" si="11"/>
        <v>0</v>
      </c>
    </row>
    <row r="126" spans="1:50" ht="18" x14ac:dyDescent="0.15">
      <c r="A126" s="33"/>
      <c r="B126" s="37"/>
      <c r="C126" s="33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45">
        <f t="shared" si="7"/>
        <v>0</v>
      </c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45">
        <f t="shared" si="8"/>
        <v>0</v>
      </c>
      <c r="AL126" s="46">
        <f t="shared" si="9"/>
        <v>0</v>
      </c>
      <c r="AM126" s="38"/>
      <c r="AN126" s="42">
        <f>IF(AM126="",0,VLOOKUP(AM126,'Valeur points'!A118:B494,2))</f>
        <v>0</v>
      </c>
      <c r="AO126" s="38"/>
      <c r="AP126" s="42">
        <f>IF(AO126="",0,VLOOKUP(AO126,'Valeur points'!$G$3:$H$203,2))</f>
        <v>0</v>
      </c>
      <c r="AQ126" s="71"/>
      <c r="AR126" s="42">
        <f>IF(AQ126="",0,VLOOKUP(AQ126,'Valeur points'!$J$3:$K$143,2))</f>
        <v>0</v>
      </c>
      <c r="AS126" s="38"/>
      <c r="AT126" s="42">
        <f>IF(AS126="",0,VLOOKUP(AS126,'Valeur points'!$D$3:$E$303,2))</f>
        <v>0</v>
      </c>
      <c r="AU126" s="38"/>
      <c r="AV126" s="42">
        <f>IF(AU126="",0,VLOOKUP(AU126,'Valeur points'!$D$3:$E$303,2))</f>
        <v>0</v>
      </c>
      <c r="AW126" s="43">
        <f t="shared" si="10"/>
        <v>0</v>
      </c>
      <c r="AX126" s="44">
        <f t="shared" si="11"/>
        <v>0</v>
      </c>
    </row>
    <row r="127" spans="1:50" ht="18" x14ac:dyDescent="0.15">
      <c r="A127" s="33"/>
      <c r="B127" s="37"/>
      <c r="C127" s="33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45">
        <f t="shared" si="7"/>
        <v>0</v>
      </c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45">
        <f t="shared" si="8"/>
        <v>0</v>
      </c>
      <c r="AL127" s="46">
        <f t="shared" si="9"/>
        <v>0</v>
      </c>
      <c r="AM127" s="38"/>
      <c r="AN127" s="42">
        <f>IF(AM127="",0,VLOOKUP(AM127,'Valeur points'!A119:B495,2))</f>
        <v>0</v>
      </c>
      <c r="AO127" s="38"/>
      <c r="AP127" s="42">
        <f>IF(AO127="",0,VLOOKUP(AO127,'Valeur points'!$G$3:$H$203,2))</f>
        <v>0</v>
      </c>
      <c r="AQ127" s="71"/>
      <c r="AR127" s="42">
        <f>IF(AQ127="",0,VLOOKUP(AQ127,'Valeur points'!$J$3:$K$143,2))</f>
        <v>0</v>
      </c>
      <c r="AS127" s="38"/>
      <c r="AT127" s="42">
        <f>IF(AS127="",0,VLOOKUP(AS127,'Valeur points'!$D$3:$E$303,2))</f>
        <v>0</v>
      </c>
      <c r="AU127" s="38"/>
      <c r="AV127" s="42">
        <f>IF(AU127="",0,VLOOKUP(AU127,'Valeur points'!$D$3:$E$303,2))</f>
        <v>0</v>
      </c>
      <c r="AW127" s="43">
        <f t="shared" si="10"/>
        <v>0</v>
      </c>
      <c r="AX127" s="44">
        <f t="shared" si="11"/>
        <v>0</v>
      </c>
    </row>
    <row r="128" spans="1:50" ht="18" x14ac:dyDescent="0.15">
      <c r="A128" s="33"/>
      <c r="B128" s="37"/>
      <c r="C128" s="33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45">
        <f t="shared" si="7"/>
        <v>0</v>
      </c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45">
        <f t="shared" si="8"/>
        <v>0</v>
      </c>
      <c r="AL128" s="46">
        <f t="shared" si="9"/>
        <v>0</v>
      </c>
      <c r="AM128" s="38"/>
      <c r="AN128" s="42">
        <f>IF(AM128="",0,VLOOKUP(AM128,'Valeur points'!A120:B496,2))</f>
        <v>0</v>
      </c>
      <c r="AO128" s="38"/>
      <c r="AP128" s="42">
        <f>IF(AO128="",0,VLOOKUP(AO128,'Valeur points'!$G$3:$H$203,2))</f>
        <v>0</v>
      </c>
      <c r="AQ128" s="71"/>
      <c r="AR128" s="42">
        <f>IF(AQ128="",0,VLOOKUP(AQ128,'Valeur points'!$J$3:$K$143,2))</f>
        <v>0</v>
      </c>
      <c r="AS128" s="38"/>
      <c r="AT128" s="42">
        <f>IF(AS128="",0,VLOOKUP(AS128,'Valeur points'!$D$3:$E$303,2))</f>
        <v>0</v>
      </c>
      <c r="AU128" s="38"/>
      <c r="AV128" s="42">
        <f>IF(AU128="",0,VLOOKUP(AU128,'Valeur points'!$D$3:$E$303,2))</f>
        <v>0</v>
      </c>
      <c r="AW128" s="43">
        <f t="shared" si="10"/>
        <v>0</v>
      </c>
      <c r="AX128" s="44">
        <f t="shared" si="11"/>
        <v>0</v>
      </c>
    </row>
    <row r="129" spans="1:50" ht="18" x14ac:dyDescent="0.15">
      <c r="A129" s="33"/>
      <c r="B129" s="37"/>
      <c r="C129" s="33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45">
        <f t="shared" si="7"/>
        <v>0</v>
      </c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45">
        <f t="shared" si="8"/>
        <v>0</v>
      </c>
      <c r="AL129" s="46">
        <f t="shared" si="9"/>
        <v>0</v>
      </c>
      <c r="AM129" s="38"/>
      <c r="AN129" s="42">
        <f>IF(AM129="",0,VLOOKUP(AM129,'Valeur points'!A121:B497,2))</f>
        <v>0</v>
      </c>
      <c r="AO129" s="38"/>
      <c r="AP129" s="42">
        <f>IF(AO129="",0,VLOOKUP(AO129,'Valeur points'!$G$3:$H$203,2))</f>
        <v>0</v>
      </c>
      <c r="AQ129" s="71"/>
      <c r="AR129" s="42">
        <f>IF(AQ129="",0,VLOOKUP(AQ129,'Valeur points'!$J$3:$K$143,2))</f>
        <v>0</v>
      </c>
      <c r="AS129" s="38"/>
      <c r="AT129" s="42">
        <f>IF(AS129="",0,VLOOKUP(AS129,'Valeur points'!$D$3:$E$303,2))</f>
        <v>0</v>
      </c>
      <c r="AU129" s="38"/>
      <c r="AV129" s="42">
        <f>IF(AU129="",0,VLOOKUP(AU129,'Valeur points'!$D$3:$E$303,2))</f>
        <v>0</v>
      </c>
      <c r="AW129" s="43">
        <f t="shared" si="10"/>
        <v>0</v>
      </c>
      <c r="AX129" s="44">
        <f t="shared" si="11"/>
        <v>0</v>
      </c>
    </row>
    <row r="130" spans="1:50" ht="18" x14ac:dyDescent="0.15">
      <c r="A130" s="33"/>
      <c r="B130" s="37"/>
      <c r="C130" s="33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45">
        <f t="shared" si="7"/>
        <v>0</v>
      </c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45">
        <f t="shared" si="8"/>
        <v>0</v>
      </c>
      <c r="AL130" s="46">
        <f t="shared" si="9"/>
        <v>0</v>
      </c>
      <c r="AM130" s="38"/>
      <c r="AN130" s="42">
        <f>IF(AM130="",0,VLOOKUP(AM130,'Valeur points'!A122:B498,2))</f>
        <v>0</v>
      </c>
      <c r="AO130" s="38"/>
      <c r="AP130" s="42">
        <f>IF(AO130="",0,VLOOKUP(AO130,'Valeur points'!$G$3:$H$203,2))</f>
        <v>0</v>
      </c>
      <c r="AQ130" s="71"/>
      <c r="AR130" s="42">
        <f>IF(AQ130="",0,VLOOKUP(AQ130,'Valeur points'!$J$3:$K$143,2))</f>
        <v>0</v>
      </c>
      <c r="AS130" s="38"/>
      <c r="AT130" s="42">
        <f>IF(AS130="",0,VLOOKUP(AS130,'Valeur points'!$D$3:$E$303,2))</f>
        <v>0</v>
      </c>
      <c r="AU130" s="38"/>
      <c r="AV130" s="42">
        <f>IF(AU130="",0,VLOOKUP(AU130,'Valeur points'!$D$3:$E$303,2))</f>
        <v>0</v>
      </c>
      <c r="AW130" s="43">
        <f t="shared" si="10"/>
        <v>0</v>
      </c>
      <c r="AX130" s="44">
        <f t="shared" si="11"/>
        <v>0</v>
      </c>
    </row>
    <row r="131" spans="1:50" ht="18" x14ac:dyDescent="0.15">
      <c r="A131" s="33"/>
      <c r="B131" s="37"/>
      <c r="C131" s="33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45">
        <f t="shared" si="7"/>
        <v>0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45">
        <f t="shared" si="8"/>
        <v>0</v>
      </c>
      <c r="AL131" s="46">
        <f t="shared" si="9"/>
        <v>0</v>
      </c>
      <c r="AM131" s="38"/>
      <c r="AN131" s="42">
        <f>IF(AM131="",0,VLOOKUP(AM131,'Valeur points'!A123:B499,2))</f>
        <v>0</v>
      </c>
      <c r="AO131" s="38"/>
      <c r="AP131" s="42">
        <f>IF(AO131="",0,VLOOKUP(AO131,'Valeur points'!$G$3:$H$203,2))</f>
        <v>0</v>
      </c>
      <c r="AQ131" s="71"/>
      <c r="AR131" s="42">
        <f>IF(AQ131="",0,VLOOKUP(AQ131,'Valeur points'!$J$3:$K$143,2))</f>
        <v>0</v>
      </c>
      <c r="AS131" s="38"/>
      <c r="AT131" s="42">
        <f>IF(AS131="",0,VLOOKUP(AS131,'Valeur points'!$D$3:$E$303,2))</f>
        <v>0</v>
      </c>
      <c r="AU131" s="38"/>
      <c r="AV131" s="42">
        <f>IF(AU131="",0,VLOOKUP(AU131,'Valeur points'!$D$3:$E$303,2))</f>
        <v>0</v>
      </c>
      <c r="AW131" s="43">
        <f t="shared" si="10"/>
        <v>0</v>
      </c>
      <c r="AX131" s="44">
        <f t="shared" si="11"/>
        <v>0</v>
      </c>
    </row>
    <row r="132" spans="1:50" ht="18" x14ac:dyDescent="0.15">
      <c r="A132" s="33"/>
      <c r="B132" s="37"/>
      <c r="C132" s="33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45">
        <f t="shared" si="7"/>
        <v>0</v>
      </c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45">
        <f t="shared" si="8"/>
        <v>0</v>
      </c>
      <c r="AL132" s="46">
        <f t="shared" si="9"/>
        <v>0</v>
      </c>
      <c r="AM132" s="38"/>
      <c r="AN132" s="42">
        <f>IF(AM132="",0,VLOOKUP(AM132,'Valeur points'!A124:B500,2))</f>
        <v>0</v>
      </c>
      <c r="AO132" s="38"/>
      <c r="AP132" s="42">
        <f>IF(AO132="",0,VLOOKUP(AO132,'Valeur points'!$G$3:$H$203,2))</f>
        <v>0</v>
      </c>
      <c r="AQ132" s="71"/>
      <c r="AR132" s="42">
        <f>IF(AQ132="",0,VLOOKUP(AQ132,'Valeur points'!$J$3:$K$143,2))</f>
        <v>0</v>
      </c>
      <c r="AS132" s="38"/>
      <c r="AT132" s="42">
        <f>IF(AS132="",0,VLOOKUP(AS132,'Valeur points'!$D$3:$E$303,2))</f>
        <v>0</v>
      </c>
      <c r="AU132" s="38"/>
      <c r="AV132" s="42">
        <f>IF(AU132="",0,VLOOKUP(AU132,'Valeur points'!$D$3:$E$303,2))</f>
        <v>0</v>
      </c>
      <c r="AW132" s="43">
        <f t="shared" si="10"/>
        <v>0</v>
      </c>
      <c r="AX132" s="44">
        <f t="shared" si="11"/>
        <v>0</v>
      </c>
    </row>
    <row r="133" spans="1:50" ht="18" x14ac:dyDescent="0.15">
      <c r="A133" s="33"/>
      <c r="B133" s="37"/>
      <c r="C133" s="33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45">
        <f t="shared" si="7"/>
        <v>0</v>
      </c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45">
        <f t="shared" si="8"/>
        <v>0</v>
      </c>
      <c r="AL133" s="46">
        <f t="shared" si="9"/>
        <v>0</v>
      </c>
      <c r="AM133" s="38"/>
      <c r="AN133" s="42">
        <f>IF(AM133="",0,VLOOKUP(AM133,'Valeur points'!A125:B501,2))</f>
        <v>0</v>
      </c>
      <c r="AO133" s="38"/>
      <c r="AP133" s="42">
        <f>IF(AO133="",0,VLOOKUP(AO133,'Valeur points'!$G$3:$H$203,2))</f>
        <v>0</v>
      </c>
      <c r="AQ133" s="71"/>
      <c r="AR133" s="42">
        <f>IF(AQ133="",0,VLOOKUP(AQ133,'Valeur points'!$J$3:$K$143,2))</f>
        <v>0</v>
      </c>
      <c r="AS133" s="38"/>
      <c r="AT133" s="42">
        <f>IF(AS133="",0,VLOOKUP(AS133,'Valeur points'!$D$3:$E$303,2))</f>
        <v>0</v>
      </c>
      <c r="AU133" s="38"/>
      <c r="AV133" s="42">
        <f>IF(AU133="",0,VLOOKUP(AU133,'Valeur points'!$D$3:$E$303,2))</f>
        <v>0</v>
      </c>
      <c r="AW133" s="43">
        <f t="shared" si="10"/>
        <v>0</v>
      </c>
      <c r="AX133" s="44">
        <f t="shared" si="11"/>
        <v>0</v>
      </c>
    </row>
    <row r="134" spans="1:50" ht="18" x14ac:dyDescent="0.15">
      <c r="A134" s="33"/>
      <c r="B134" s="37"/>
      <c r="C134" s="33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45">
        <f t="shared" si="7"/>
        <v>0</v>
      </c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45">
        <f t="shared" si="8"/>
        <v>0</v>
      </c>
      <c r="AL134" s="46">
        <f t="shared" si="9"/>
        <v>0</v>
      </c>
      <c r="AM134" s="38"/>
      <c r="AN134" s="42">
        <f>IF(AM134="",0,VLOOKUP(AM134,'Valeur points'!A126:B502,2))</f>
        <v>0</v>
      </c>
      <c r="AO134" s="38"/>
      <c r="AP134" s="42">
        <f>IF(AO134="",0,VLOOKUP(AO134,'Valeur points'!$G$3:$H$203,2))</f>
        <v>0</v>
      </c>
      <c r="AQ134" s="71"/>
      <c r="AR134" s="42">
        <f>IF(AQ134="",0,VLOOKUP(AQ134,'Valeur points'!$J$3:$K$143,2))</f>
        <v>0</v>
      </c>
      <c r="AS134" s="38"/>
      <c r="AT134" s="42">
        <f>IF(AS134="",0,VLOOKUP(AS134,'Valeur points'!$D$3:$E$303,2))</f>
        <v>0</v>
      </c>
      <c r="AU134" s="38"/>
      <c r="AV134" s="42">
        <f>IF(AU134="",0,VLOOKUP(AU134,'Valeur points'!$D$3:$E$303,2))</f>
        <v>0</v>
      </c>
      <c r="AW134" s="43">
        <f t="shared" si="10"/>
        <v>0</v>
      </c>
      <c r="AX134" s="44">
        <f t="shared" si="11"/>
        <v>0</v>
      </c>
    </row>
    <row r="135" spans="1:50" ht="18" x14ac:dyDescent="0.15">
      <c r="A135" s="33"/>
      <c r="B135" s="37"/>
      <c r="C135" s="33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45">
        <f t="shared" si="7"/>
        <v>0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45">
        <f t="shared" si="8"/>
        <v>0</v>
      </c>
      <c r="AL135" s="46">
        <f t="shared" si="9"/>
        <v>0</v>
      </c>
      <c r="AM135" s="38"/>
      <c r="AN135" s="42">
        <f>IF(AM135="",0,VLOOKUP(AM135,'Valeur points'!A127:B503,2))</f>
        <v>0</v>
      </c>
      <c r="AO135" s="38"/>
      <c r="AP135" s="42">
        <f>IF(AO135="",0,VLOOKUP(AO135,'Valeur points'!$G$3:$H$203,2))</f>
        <v>0</v>
      </c>
      <c r="AQ135" s="71"/>
      <c r="AR135" s="42">
        <f>IF(AQ135="",0,VLOOKUP(AQ135,'Valeur points'!$J$3:$K$143,2))</f>
        <v>0</v>
      </c>
      <c r="AS135" s="38"/>
      <c r="AT135" s="42">
        <f>IF(AS135="",0,VLOOKUP(AS135,'Valeur points'!$D$3:$E$303,2))</f>
        <v>0</v>
      </c>
      <c r="AU135" s="38"/>
      <c r="AV135" s="42">
        <f>IF(AU135="",0,VLOOKUP(AU135,'Valeur points'!$D$3:$E$303,2))</f>
        <v>0</v>
      </c>
      <c r="AW135" s="43">
        <f t="shared" si="10"/>
        <v>0</v>
      </c>
      <c r="AX135" s="44">
        <f t="shared" si="11"/>
        <v>0</v>
      </c>
    </row>
    <row r="136" spans="1:50" ht="18" x14ac:dyDescent="0.15">
      <c r="A136" s="33"/>
      <c r="B136" s="37"/>
      <c r="C136" s="33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45">
        <f t="shared" si="7"/>
        <v>0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45">
        <f t="shared" si="8"/>
        <v>0</v>
      </c>
      <c r="AL136" s="46">
        <f t="shared" si="9"/>
        <v>0</v>
      </c>
      <c r="AM136" s="38"/>
      <c r="AN136" s="42">
        <f>IF(AM136="",0,VLOOKUP(AM136,'Valeur points'!A128:B504,2))</f>
        <v>0</v>
      </c>
      <c r="AO136" s="38"/>
      <c r="AP136" s="42">
        <f>IF(AO136="",0,VLOOKUP(AO136,'Valeur points'!$G$3:$H$203,2))</f>
        <v>0</v>
      </c>
      <c r="AQ136" s="71"/>
      <c r="AR136" s="42">
        <f>IF(AQ136="",0,VLOOKUP(AQ136,'Valeur points'!$J$3:$K$143,2))</f>
        <v>0</v>
      </c>
      <c r="AS136" s="38"/>
      <c r="AT136" s="42">
        <f>IF(AS136="",0,VLOOKUP(AS136,'Valeur points'!$D$3:$E$303,2))</f>
        <v>0</v>
      </c>
      <c r="AU136" s="38"/>
      <c r="AV136" s="42">
        <f>IF(AU136="",0,VLOOKUP(AU136,'Valeur points'!$D$3:$E$303,2))</f>
        <v>0</v>
      </c>
      <c r="AW136" s="43">
        <f t="shared" si="10"/>
        <v>0</v>
      </c>
      <c r="AX136" s="44">
        <f t="shared" si="11"/>
        <v>0</v>
      </c>
    </row>
    <row r="137" spans="1:50" ht="18" x14ac:dyDescent="0.15">
      <c r="A137" s="33"/>
      <c r="B137" s="37"/>
      <c r="C137" s="33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45">
        <f t="shared" si="7"/>
        <v>0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45">
        <f t="shared" si="8"/>
        <v>0</v>
      </c>
      <c r="AL137" s="46">
        <f t="shared" si="9"/>
        <v>0</v>
      </c>
      <c r="AM137" s="38"/>
      <c r="AN137" s="42">
        <f>IF(AM137="",0,VLOOKUP(AM137,'Valeur points'!A129:B505,2))</f>
        <v>0</v>
      </c>
      <c r="AO137" s="38"/>
      <c r="AP137" s="42">
        <f>IF(AO137="",0,VLOOKUP(AO137,'Valeur points'!$G$3:$H$203,2))</f>
        <v>0</v>
      </c>
      <c r="AQ137" s="71"/>
      <c r="AR137" s="42">
        <f>IF(AQ137="",0,VLOOKUP(AQ137,'Valeur points'!$J$3:$K$143,2))</f>
        <v>0</v>
      </c>
      <c r="AS137" s="38"/>
      <c r="AT137" s="42">
        <f>IF(AS137="",0,VLOOKUP(AS137,'Valeur points'!$D$3:$E$303,2))</f>
        <v>0</v>
      </c>
      <c r="AU137" s="38"/>
      <c r="AV137" s="42">
        <f>IF(AU137="",0,VLOOKUP(AU137,'Valeur points'!$D$3:$E$303,2))</f>
        <v>0</v>
      </c>
      <c r="AW137" s="43">
        <f t="shared" si="10"/>
        <v>0</v>
      </c>
      <c r="AX137" s="44">
        <f t="shared" si="11"/>
        <v>0</v>
      </c>
    </row>
    <row r="138" spans="1:50" ht="18" x14ac:dyDescent="0.15">
      <c r="A138" s="33"/>
      <c r="B138" s="37"/>
      <c r="C138" s="33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45">
        <f t="shared" si="7"/>
        <v>0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45">
        <f t="shared" si="8"/>
        <v>0</v>
      </c>
      <c r="AL138" s="46">
        <f t="shared" si="9"/>
        <v>0</v>
      </c>
      <c r="AM138" s="38"/>
      <c r="AN138" s="42">
        <f>IF(AM138="",0,VLOOKUP(AM138,'Valeur points'!A130:B506,2))</f>
        <v>0</v>
      </c>
      <c r="AO138" s="38"/>
      <c r="AP138" s="42">
        <f>IF(AO138="",0,VLOOKUP(AO138,'Valeur points'!$G$3:$H$203,2))</f>
        <v>0</v>
      </c>
      <c r="AQ138" s="71"/>
      <c r="AR138" s="42">
        <f>IF(AQ138="",0,VLOOKUP(AQ138,'Valeur points'!$J$3:$K$143,2))</f>
        <v>0</v>
      </c>
      <c r="AS138" s="38"/>
      <c r="AT138" s="42">
        <f>IF(AS138="",0,VLOOKUP(AS138,'Valeur points'!$D$3:$E$303,2))</f>
        <v>0</v>
      </c>
      <c r="AU138" s="38"/>
      <c r="AV138" s="42">
        <f>IF(AU138="",0,VLOOKUP(AU138,'Valeur points'!$D$3:$E$303,2))</f>
        <v>0</v>
      </c>
      <c r="AW138" s="43">
        <f t="shared" si="10"/>
        <v>0</v>
      </c>
      <c r="AX138" s="44">
        <f t="shared" si="11"/>
        <v>0</v>
      </c>
    </row>
    <row r="139" spans="1:50" ht="18" x14ac:dyDescent="0.15">
      <c r="A139" s="33"/>
      <c r="B139" s="37"/>
      <c r="C139" s="33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45">
        <f t="shared" si="7"/>
        <v>0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45">
        <f t="shared" si="8"/>
        <v>0</v>
      </c>
      <c r="AL139" s="46">
        <f t="shared" si="9"/>
        <v>0</v>
      </c>
      <c r="AM139" s="38"/>
      <c r="AN139" s="42">
        <f>IF(AM139="",0,VLOOKUP(AM139,'Valeur points'!A131:B507,2))</f>
        <v>0</v>
      </c>
      <c r="AO139" s="38"/>
      <c r="AP139" s="42">
        <f>IF(AO139="",0,VLOOKUP(AO139,'Valeur points'!$G$3:$H$203,2))</f>
        <v>0</v>
      </c>
      <c r="AQ139" s="71"/>
      <c r="AR139" s="42">
        <f>IF(AQ139="",0,VLOOKUP(AQ139,'Valeur points'!$J$3:$K$143,2))</f>
        <v>0</v>
      </c>
      <c r="AS139" s="38"/>
      <c r="AT139" s="42">
        <f>IF(AS139="",0,VLOOKUP(AS139,'Valeur points'!$D$3:$E$303,2))</f>
        <v>0</v>
      </c>
      <c r="AU139" s="38"/>
      <c r="AV139" s="42">
        <f>IF(AU139="",0,VLOOKUP(AU139,'Valeur points'!$D$3:$E$303,2))</f>
        <v>0</v>
      </c>
      <c r="AW139" s="43">
        <f t="shared" si="10"/>
        <v>0</v>
      </c>
      <c r="AX139" s="44">
        <f t="shared" ref="AX139:AX170" si="12">AW139+AL139</f>
        <v>0</v>
      </c>
    </row>
    <row r="140" spans="1:50" ht="18" x14ac:dyDescent="0.15">
      <c r="A140" s="33"/>
      <c r="B140" s="37"/>
      <c r="C140" s="33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45">
        <f t="shared" ref="U140:U200" si="13">$I140*$I$10+$J140*$J$10+$K140*$K$10+$L140*$L$10+$M140*$M$10+$N140*$N$10++$O140*$O$10+$P140*$P$10+$Q140*$Q$10+$R140*$R$10+$S140*$S$10+$T140*$T$10</f>
        <v>0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45">
        <f t="shared" ref="AK140:AK200" si="14">$V140*$V$10+$W140*$W$10+$X140*$X$10+$Y140*$Y$10+$Z140*$Z$10+$AA140*$AA$10+$AB140*$AB$10+$AC140*$AC$10+$AD140*$AD$10+$AE140*$AE$10+$AF140*$AF$10+$AG140*$AG$10+$AH140*$AH$10+$AI140*$AI$10+$AJ140*$AJ$10</f>
        <v>0</v>
      </c>
      <c r="AL140" s="46">
        <f t="shared" ref="AL140:AL200" si="15">U140+AK140</f>
        <v>0</v>
      </c>
      <c r="AM140" s="38"/>
      <c r="AN140" s="42">
        <f>IF(AM140="",0,VLOOKUP(AM140,'Valeur points'!A132:B508,2))</f>
        <v>0</v>
      </c>
      <c r="AO140" s="38"/>
      <c r="AP140" s="42">
        <f>IF(AO140="",0,VLOOKUP(AO140,'Valeur points'!$G$3:$H$203,2))</f>
        <v>0</v>
      </c>
      <c r="AQ140" s="71"/>
      <c r="AR140" s="42">
        <f>IF(AQ140="",0,VLOOKUP(AQ140,'Valeur points'!$J$3:$K$143,2))</f>
        <v>0</v>
      </c>
      <c r="AS140" s="38"/>
      <c r="AT140" s="42">
        <f>IF(AS140="",0,VLOOKUP(AS140,'Valeur points'!$D$3:$E$303,2))</f>
        <v>0</v>
      </c>
      <c r="AU140" s="38"/>
      <c r="AV140" s="42">
        <f>IF(AU140="",0,VLOOKUP(AU140,'Valeur points'!$D$3:$E$303,2))</f>
        <v>0</v>
      </c>
      <c r="AW140" s="43">
        <f t="shared" si="10"/>
        <v>0</v>
      </c>
      <c r="AX140" s="44">
        <f t="shared" si="12"/>
        <v>0</v>
      </c>
    </row>
    <row r="141" spans="1:50" ht="18" x14ac:dyDescent="0.15">
      <c r="A141" s="33"/>
      <c r="B141" s="37"/>
      <c r="C141" s="33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45">
        <f t="shared" si="13"/>
        <v>0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45">
        <f t="shared" si="14"/>
        <v>0</v>
      </c>
      <c r="AL141" s="46">
        <f t="shared" si="15"/>
        <v>0</v>
      </c>
      <c r="AM141" s="38"/>
      <c r="AN141" s="42">
        <f>IF(AM141="",0,VLOOKUP(AM141,'Valeur points'!A133:B509,2))</f>
        <v>0</v>
      </c>
      <c r="AO141" s="38"/>
      <c r="AP141" s="42">
        <f>IF(AO141="",0,VLOOKUP(AO141,'Valeur points'!$G$3:$H$203,2))</f>
        <v>0</v>
      </c>
      <c r="AQ141" s="71"/>
      <c r="AR141" s="42">
        <f>IF(AQ141="",0,VLOOKUP(AQ141,'Valeur points'!$J$3:$K$143,2))</f>
        <v>0</v>
      </c>
      <c r="AS141" s="38"/>
      <c r="AT141" s="42">
        <f>IF(AS141="",0,VLOOKUP(AS141,'Valeur points'!$D$3:$E$303,2))</f>
        <v>0</v>
      </c>
      <c r="AU141" s="38"/>
      <c r="AV141" s="42">
        <f>IF(AU141="",0,VLOOKUP(AU141,'Valeur points'!$D$3:$E$303,2))</f>
        <v>0</v>
      </c>
      <c r="AW141" s="43">
        <f t="shared" ref="AW141:AW200" si="16">AN141+AP141+AR141+AT141+AV141</f>
        <v>0</v>
      </c>
      <c r="AX141" s="44">
        <f t="shared" si="12"/>
        <v>0</v>
      </c>
    </row>
    <row r="142" spans="1:50" ht="18" x14ac:dyDescent="0.15">
      <c r="A142" s="33"/>
      <c r="B142" s="37"/>
      <c r="C142" s="33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45">
        <f t="shared" si="13"/>
        <v>0</v>
      </c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45">
        <f t="shared" si="14"/>
        <v>0</v>
      </c>
      <c r="AL142" s="46">
        <f t="shared" si="15"/>
        <v>0</v>
      </c>
      <c r="AM142" s="38"/>
      <c r="AN142" s="42">
        <f>IF(AM142="",0,VLOOKUP(AM142,'Valeur points'!A134:B510,2))</f>
        <v>0</v>
      </c>
      <c r="AO142" s="38"/>
      <c r="AP142" s="42">
        <f>IF(AO142="",0,VLOOKUP(AO142,'Valeur points'!$G$3:$H$203,2))</f>
        <v>0</v>
      </c>
      <c r="AQ142" s="71"/>
      <c r="AR142" s="42">
        <f>IF(AQ142="",0,VLOOKUP(AQ142,'Valeur points'!$J$3:$K$143,2))</f>
        <v>0</v>
      </c>
      <c r="AS142" s="38"/>
      <c r="AT142" s="42">
        <f>IF(AS142="",0,VLOOKUP(AS142,'Valeur points'!$D$3:$E$303,2))</f>
        <v>0</v>
      </c>
      <c r="AU142" s="38"/>
      <c r="AV142" s="42">
        <f>IF(AU142="",0,VLOOKUP(AU142,'Valeur points'!$D$3:$E$303,2))</f>
        <v>0</v>
      </c>
      <c r="AW142" s="43">
        <f t="shared" si="16"/>
        <v>0</v>
      </c>
      <c r="AX142" s="44">
        <f t="shared" si="12"/>
        <v>0</v>
      </c>
    </row>
    <row r="143" spans="1:50" ht="18" x14ac:dyDescent="0.15">
      <c r="A143" s="33"/>
      <c r="B143" s="37"/>
      <c r="C143" s="33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45">
        <f t="shared" si="13"/>
        <v>0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45">
        <f t="shared" si="14"/>
        <v>0</v>
      </c>
      <c r="AL143" s="46">
        <f t="shared" si="15"/>
        <v>0</v>
      </c>
      <c r="AM143" s="38"/>
      <c r="AN143" s="42">
        <f>IF(AM143="",0,VLOOKUP(AM143,'Valeur points'!A135:B511,2))</f>
        <v>0</v>
      </c>
      <c r="AO143" s="38"/>
      <c r="AP143" s="42">
        <f>IF(AO143="",0,VLOOKUP(AO143,'Valeur points'!$G$3:$H$203,2))</f>
        <v>0</v>
      </c>
      <c r="AQ143" s="71"/>
      <c r="AR143" s="42">
        <f>IF(AQ143="",0,VLOOKUP(AQ143,'Valeur points'!$J$3:$K$143,2))</f>
        <v>0</v>
      </c>
      <c r="AS143" s="38"/>
      <c r="AT143" s="42">
        <f>IF(AS143="",0,VLOOKUP(AS143,'Valeur points'!$D$3:$E$303,2))</f>
        <v>0</v>
      </c>
      <c r="AU143" s="38"/>
      <c r="AV143" s="42">
        <f>IF(AU143="",0,VLOOKUP(AU143,'Valeur points'!$D$3:$E$303,2))</f>
        <v>0</v>
      </c>
      <c r="AW143" s="43">
        <f t="shared" si="16"/>
        <v>0</v>
      </c>
      <c r="AX143" s="44">
        <f t="shared" si="12"/>
        <v>0</v>
      </c>
    </row>
    <row r="144" spans="1:50" ht="18" x14ac:dyDescent="0.15">
      <c r="A144" s="33"/>
      <c r="B144" s="37"/>
      <c r="C144" s="33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45">
        <f t="shared" si="13"/>
        <v>0</v>
      </c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45">
        <f t="shared" si="14"/>
        <v>0</v>
      </c>
      <c r="AL144" s="46">
        <f t="shared" si="15"/>
        <v>0</v>
      </c>
      <c r="AM144" s="38"/>
      <c r="AN144" s="42">
        <f>IF(AM144="",0,VLOOKUP(AM144,'Valeur points'!A136:B512,2))</f>
        <v>0</v>
      </c>
      <c r="AO144" s="38"/>
      <c r="AP144" s="42">
        <f>IF(AO144="",0,VLOOKUP(AO144,'Valeur points'!$G$3:$H$203,2))</f>
        <v>0</v>
      </c>
      <c r="AQ144" s="71"/>
      <c r="AR144" s="42">
        <f>IF(AQ144="",0,VLOOKUP(AQ144,'Valeur points'!$J$3:$K$143,2))</f>
        <v>0</v>
      </c>
      <c r="AS144" s="38"/>
      <c r="AT144" s="42">
        <f>IF(AS144="",0,VLOOKUP(AS144,'Valeur points'!$D$3:$E$303,2))</f>
        <v>0</v>
      </c>
      <c r="AU144" s="38"/>
      <c r="AV144" s="42">
        <f>IF(AU144="",0,VLOOKUP(AU144,'Valeur points'!$D$3:$E$303,2))</f>
        <v>0</v>
      </c>
      <c r="AW144" s="43">
        <f t="shared" si="16"/>
        <v>0</v>
      </c>
      <c r="AX144" s="44">
        <f t="shared" si="12"/>
        <v>0</v>
      </c>
    </row>
    <row r="145" spans="1:50" ht="18" x14ac:dyDescent="0.15">
      <c r="A145" s="33"/>
      <c r="B145" s="37"/>
      <c r="C145" s="33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45">
        <f t="shared" si="13"/>
        <v>0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45">
        <f t="shared" si="14"/>
        <v>0</v>
      </c>
      <c r="AL145" s="46">
        <f t="shared" si="15"/>
        <v>0</v>
      </c>
      <c r="AM145" s="38"/>
      <c r="AN145" s="42">
        <f>IF(AM145="",0,VLOOKUP(AM145,'Valeur points'!A137:B513,2))</f>
        <v>0</v>
      </c>
      <c r="AO145" s="38"/>
      <c r="AP145" s="42">
        <f>IF(AO145="",0,VLOOKUP(AO145,'Valeur points'!$G$3:$H$203,2))</f>
        <v>0</v>
      </c>
      <c r="AQ145" s="71"/>
      <c r="AR145" s="42">
        <f>IF(AQ145="",0,VLOOKUP(AQ145,'Valeur points'!$J$3:$K$143,2))</f>
        <v>0</v>
      </c>
      <c r="AS145" s="38"/>
      <c r="AT145" s="42">
        <f>IF(AS145="",0,VLOOKUP(AS145,'Valeur points'!$D$3:$E$303,2))</f>
        <v>0</v>
      </c>
      <c r="AU145" s="38"/>
      <c r="AV145" s="42">
        <f>IF(AU145="",0,VLOOKUP(AU145,'Valeur points'!$D$3:$E$303,2))</f>
        <v>0</v>
      </c>
      <c r="AW145" s="43">
        <f t="shared" si="16"/>
        <v>0</v>
      </c>
      <c r="AX145" s="44">
        <f t="shared" si="12"/>
        <v>0</v>
      </c>
    </row>
    <row r="146" spans="1:50" ht="18" x14ac:dyDescent="0.15">
      <c r="A146" s="33"/>
      <c r="B146" s="37"/>
      <c r="C146" s="33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45">
        <f t="shared" si="13"/>
        <v>0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45">
        <f t="shared" si="14"/>
        <v>0</v>
      </c>
      <c r="AL146" s="46">
        <f t="shared" si="15"/>
        <v>0</v>
      </c>
      <c r="AM146" s="38"/>
      <c r="AN146" s="42">
        <f>IF(AM146="",0,VLOOKUP(AM146,'Valeur points'!A138:B514,2))</f>
        <v>0</v>
      </c>
      <c r="AO146" s="38"/>
      <c r="AP146" s="42">
        <f>IF(AO146="",0,VLOOKUP(AO146,'Valeur points'!$G$3:$H$203,2))</f>
        <v>0</v>
      </c>
      <c r="AQ146" s="71"/>
      <c r="AR146" s="42">
        <f>IF(AQ146="",0,VLOOKUP(AQ146,'Valeur points'!$J$3:$K$143,2))</f>
        <v>0</v>
      </c>
      <c r="AS146" s="38"/>
      <c r="AT146" s="42">
        <f>IF(AS146="",0,VLOOKUP(AS146,'Valeur points'!$D$3:$E$303,2))</f>
        <v>0</v>
      </c>
      <c r="AU146" s="38"/>
      <c r="AV146" s="42">
        <f>IF(AU146="",0,VLOOKUP(AU146,'Valeur points'!$D$3:$E$303,2))</f>
        <v>0</v>
      </c>
      <c r="AW146" s="43">
        <f t="shared" si="16"/>
        <v>0</v>
      </c>
      <c r="AX146" s="44">
        <f t="shared" si="12"/>
        <v>0</v>
      </c>
    </row>
    <row r="147" spans="1:50" ht="18" x14ac:dyDescent="0.15">
      <c r="A147" s="33"/>
      <c r="B147" s="37"/>
      <c r="C147" s="33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45">
        <f t="shared" si="13"/>
        <v>0</v>
      </c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45">
        <f t="shared" si="14"/>
        <v>0</v>
      </c>
      <c r="AL147" s="46">
        <f t="shared" si="15"/>
        <v>0</v>
      </c>
      <c r="AM147" s="38"/>
      <c r="AN147" s="42">
        <f>IF(AM147="",0,VLOOKUP(AM147,'Valeur points'!A139:B515,2))</f>
        <v>0</v>
      </c>
      <c r="AO147" s="38"/>
      <c r="AP147" s="42">
        <f>IF(AO147="",0,VLOOKUP(AO147,'Valeur points'!$G$3:$H$203,2))</f>
        <v>0</v>
      </c>
      <c r="AQ147" s="71"/>
      <c r="AR147" s="42">
        <f>IF(AQ147="",0,VLOOKUP(AQ147,'Valeur points'!$J$3:$K$143,2))</f>
        <v>0</v>
      </c>
      <c r="AS147" s="38"/>
      <c r="AT147" s="42">
        <f>IF(AS147="",0,VLOOKUP(AS147,'Valeur points'!$D$3:$E$303,2))</f>
        <v>0</v>
      </c>
      <c r="AU147" s="38"/>
      <c r="AV147" s="42">
        <f>IF(AU147="",0,VLOOKUP(AU147,'Valeur points'!$D$3:$E$303,2))</f>
        <v>0</v>
      </c>
      <c r="AW147" s="43">
        <f t="shared" si="16"/>
        <v>0</v>
      </c>
      <c r="AX147" s="44">
        <f t="shared" si="12"/>
        <v>0</v>
      </c>
    </row>
    <row r="148" spans="1:50" ht="18" x14ac:dyDescent="0.15">
      <c r="A148" s="33"/>
      <c r="B148" s="37"/>
      <c r="C148" s="33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45">
        <f t="shared" si="13"/>
        <v>0</v>
      </c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45">
        <f t="shared" si="14"/>
        <v>0</v>
      </c>
      <c r="AL148" s="46">
        <f t="shared" si="15"/>
        <v>0</v>
      </c>
      <c r="AM148" s="38"/>
      <c r="AN148" s="42">
        <f>IF(AM148="",0,VLOOKUP(AM148,'Valeur points'!A140:B516,2))</f>
        <v>0</v>
      </c>
      <c r="AO148" s="38"/>
      <c r="AP148" s="42">
        <f>IF(AO148="",0,VLOOKUP(AO148,'Valeur points'!$G$3:$H$203,2))</f>
        <v>0</v>
      </c>
      <c r="AQ148" s="71"/>
      <c r="AR148" s="42">
        <f>IF(AQ148="",0,VLOOKUP(AQ148,'Valeur points'!$J$3:$K$143,2))</f>
        <v>0</v>
      </c>
      <c r="AS148" s="38"/>
      <c r="AT148" s="42">
        <f>IF(AS148="",0,VLOOKUP(AS148,'Valeur points'!$D$3:$E$303,2))</f>
        <v>0</v>
      </c>
      <c r="AU148" s="38"/>
      <c r="AV148" s="42">
        <f>IF(AU148="",0,VLOOKUP(AU148,'Valeur points'!$D$3:$E$303,2))</f>
        <v>0</v>
      </c>
      <c r="AW148" s="43">
        <f t="shared" si="16"/>
        <v>0</v>
      </c>
      <c r="AX148" s="44">
        <f t="shared" si="12"/>
        <v>0</v>
      </c>
    </row>
    <row r="149" spans="1:50" ht="18" x14ac:dyDescent="0.15">
      <c r="A149" s="33"/>
      <c r="B149" s="37"/>
      <c r="C149" s="33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45">
        <f t="shared" si="13"/>
        <v>0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45">
        <f t="shared" si="14"/>
        <v>0</v>
      </c>
      <c r="AL149" s="46">
        <f t="shared" si="15"/>
        <v>0</v>
      </c>
      <c r="AM149" s="38"/>
      <c r="AN149" s="42">
        <f>IF(AM149="",0,VLOOKUP(AM149,'Valeur points'!A141:B517,2))</f>
        <v>0</v>
      </c>
      <c r="AO149" s="38"/>
      <c r="AP149" s="42">
        <f>IF(AO149="",0,VLOOKUP(AO149,'Valeur points'!$G$3:$H$203,2))</f>
        <v>0</v>
      </c>
      <c r="AQ149" s="71"/>
      <c r="AR149" s="42">
        <f>IF(AQ149="",0,VLOOKUP(AQ149,'Valeur points'!$J$3:$K$143,2))</f>
        <v>0</v>
      </c>
      <c r="AS149" s="38"/>
      <c r="AT149" s="42">
        <f>IF(AS149="",0,VLOOKUP(AS149,'Valeur points'!$D$3:$E$303,2))</f>
        <v>0</v>
      </c>
      <c r="AU149" s="38"/>
      <c r="AV149" s="42">
        <f>IF(AU149="",0,VLOOKUP(AU149,'Valeur points'!$D$3:$E$303,2))</f>
        <v>0</v>
      </c>
      <c r="AW149" s="43">
        <f t="shared" si="16"/>
        <v>0</v>
      </c>
      <c r="AX149" s="44">
        <f t="shared" si="12"/>
        <v>0</v>
      </c>
    </row>
    <row r="150" spans="1:50" ht="18" x14ac:dyDescent="0.15">
      <c r="A150" s="33"/>
      <c r="B150" s="37"/>
      <c r="C150" s="33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45">
        <f t="shared" si="13"/>
        <v>0</v>
      </c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45">
        <f t="shared" si="14"/>
        <v>0</v>
      </c>
      <c r="AL150" s="46">
        <f t="shared" si="15"/>
        <v>0</v>
      </c>
      <c r="AM150" s="38"/>
      <c r="AN150" s="42">
        <f>IF(AM150="",0,VLOOKUP(AM150,'Valeur points'!A142:B518,2))</f>
        <v>0</v>
      </c>
      <c r="AO150" s="38"/>
      <c r="AP150" s="42">
        <f>IF(AO150="",0,VLOOKUP(AO150,'Valeur points'!$G$3:$H$203,2))</f>
        <v>0</v>
      </c>
      <c r="AQ150" s="71"/>
      <c r="AR150" s="42">
        <f>IF(AQ150="",0,VLOOKUP(AQ150,'Valeur points'!$J$3:$K$143,2))</f>
        <v>0</v>
      </c>
      <c r="AS150" s="38"/>
      <c r="AT150" s="42">
        <f>IF(AS150="",0,VLOOKUP(AS150,'Valeur points'!$D$3:$E$303,2))</f>
        <v>0</v>
      </c>
      <c r="AU150" s="38"/>
      <c r="AV150" s="42">
        <f>IF(AU150="",0,VLOOKUP(AU150,'Valeur points'!$D$3:$E$303,2))</f>
        <v>0</v>
      </c>
      <c r="AW150" s="43">
        <f t="shared" si="16"/>
        <v>0</v>
      </c>
      <c r="AX150" s="44">
        <f t="shared" si="12"/>
        <v>0</v>
      </c>
    </row>
    <row r="151" spans="1:50" ht="18" x14ac:dyDescent="0.15">
      <c r="A151" s="33"/>
      <c r="B151" s="37"/>
      <c r="C151" s="33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45">
        <f t="shared" si="13"/>
        <v>0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45">
        <f t="shared" si="14"/>
        <v>0</v>
      </c>
      <c r="AL151" s="46">
        <f t="shared" si="15"/>
        <v>0</v>
      </c>
      <c r="AM151" s="38"/>
      <c r="AN151" s="42">
        <f>IF(AM151="",0,VLOOKUP(AM151,'Valeur points'!A143:B519,2))</f>
        <v>0</v>
      </c>
      <c r="AO151" s="38"/>
      <c r="AP151" s="42">
        <f>IF(AO151="",0,VLOOKUP(AO151,'Valeur points'!$G$3:$H$203,2))</f>
        <v>0</v>
      </c>
      <c r="AQ151" s="71"/>
      <c r="AR151" s="42">
        <f>IF(AQ151="",0,VLOOKUP(AQ151,'Valeur points'!$J$3:$K$143,2))</f>
        <v>0</v>
      </c>
      <c r="AS151" s="38"/>
      <c r="AT151" s="42">
        <f>IF(AS151="",0,VLOOKUP(AS151,'Valeur points'!$D$3:$E$303,2))</f>
        <v>0</v>
      </c>
      <c r="AU151" s="38"/>
      <c r="AV151" s="42">
        <f>IF(AU151="",0,VLOOKUP(AU151,'Valeur points'!$D$3:$E$303,2))</f>
        <v>0</v>
      </c>
      <c r="AW151" s="43">
        <f t="shared" si="16"/>
        <v>0</v>
      </c>
      <c r="AX151" s="44">
        <f t="shared" si="12"/>
        <v>0</v>
      </c>
    </row>
    <row r="152" spans="1:50" ht="18" x14ac:dyDescent="0.15">
      <c r="A152" s="33"/>
      <c r="B152" s="37"/>
      <c r="C152" s="33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45">
        <f t="shared" si="13"/>
        <v>0</v>
      </c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45">
        <f t="shared" si="14"/>
        <v>0</v>
      </c>
      <c r="AL152" s="46">
        <f t="shared" si="15"/>
        <v>0</v>
      </c>
      <c r="AM152" s="38"/>
      <c r="AN152" s="42">
        <f>IF(AM152="",0,VLOOKUP(AM152,'Valeur points'!A144:B520,2))</f>
        <v>0</v>
      </c>
      <c r="AO152" s="38"/>
      <c r="AP152" s="42">
        <f>IF(AO152="",0,VLOOKUP(AO152,'Valeur points'!$G$3:$H$203,2))</f>
        <v>0</v>
      </c>
      <c r="AQ152" s="71"/>
      <c r="AR152" s="42">
        <f>IF(AQ152="",0,VLOOKUP(AQ152,'Valeur points'!$J$3:$K$143,2))</f>
        <v>0</v>
      </c>
      <c r="AS152" s="38"/>
      <c r="AT152" s="42">
        <f>IF(AS152="",0,VLOOKUP(AS152,'Valeur points'!$D$3:$E$303,2))</f>
        <v>0</v>
      </c>
      <c r="AU152" s="38"/>
      <c r="AV152" s="42">
        <f>IF(AU152="",0,VLOOKUP(AU152,'Valeur points'!$D$3:$E$303,2))</f>
        <v>0</v>
      </c>
      <c r="AW152" s="43">
        <f t="shared" si="16"/>
        <v>0</v>
      </c>
      <c r="AX152" s="44">
        <f t="shared" si="12"/>
        <v>0</v>
      </c>
    </row>
    <row r="153" spans="1:50" ht="18" x14ac:dyDescent="0.15">
      <c r="A153" s="33"/>
      <c r="B153" s="37"/>
      <c r="C153" s="33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45">
        <f t="shared" si="13"/>
        <v>0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45">
        <f t="shared" si="14"/>
        <v>0</v>
      </c>
      <c r="AL153" s="46">
        <f t="shared" si="15"/>
        <v>0</v>
      </c>
      <c r="AM153" s="38"/>
      <c r="AN153" s="42">
        <f>IF(AM153="",0,VLOOKUP(AM153,'Valeur points'!A145:B521,2))</f>
        <v>0</v>
      </c>
      <c r="AO153" s="38"/>
      <c r="AP153" s="42">
        <f>IF(AO153="",0,VLOOKUP(AO153,'Valeur points'!$G$3:$H$203,2))</f>
        <v>0</v>
      </c>
      <c r="AQ153" s="71"/>
      <c r="AR153" s="42">
        <f>IF(AQ153="",0,VLOOKUP(AQ153,'Valeur points'!$J$3:$K$143,2))</f>
        <v>0</v>
      </c>
      <c r="AS153" s="38"/>
      <c r="AT153" s="42">
        <f>IF(AS153="",0,VLOOKUP(AS153,'Valeur points'!$D$3:$E$303,2))</f>
        <v>0</v>
      </c>
      <c r="AU153" s="38"/>
      <c r="AV153" s="42">
        <f>IF(AU153="",0,VLOOKUP(AU153,'Valeur points'!$D$3:$E$303,2))</f>
        <v>0</v>
      </c>
      <c r="AW153" s="43">
        <f t="shared" si="16"/>
        <v>0</v>
      </c>
      <c r="AX153" s="44">
        <f t="shared" si="12"/>
        <v>0</v>
      </c>
    </row>
    <row r="154" spans="1:50" ht="18" x14ac:dyDescent="0.15">
      <c r="A154" s="33"/>
      <c r="B154" s="37"/>
      <c r="C154" s="33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45">
        <f t="shared" si="13"/>
        <v>0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45">
        <f t="shared" si="14"/>
        <v>0</v>
      </c>
      <c r="AL154" s="46">
        <f t="shared" si="15"/>
        <v>0</v>
      </c>
      <c r="AM154" s="38"/>
      <c r="AN154" s="42">
        <f>IF(AM154="",0,VLOOKUP(AM154,'Valeur points'!A146:B522,2))</f>
        <v>0</v>
      </c>
      <c r="AO154" s="38"/>
      <c r="AP154" s="42">
        <f>IF(AO154="",0,VLOOKUP(AO154,'Valeur points'!$G$3:$H$203,2))</f>
        <v>0</v>
      </c>
      <c r="AQ154" s="71"/>
      <c r="AR154" s="42">
        <f>IF(AQ154="",0,VLOOKUP(AQ154,'Valeur points'!$J$3:$K$143,2))</f>
        <v>0</v>
      </c>
      <c r="AS154" s="38"/>
      <c r="AT154" s="42">
        <f>IF(AS154="",0,VLOOKUP(AS154,'Valeur points'!$D$3:$E$303,2))</f>
        <v>0</v>
      </c>
      <c r="AU154" s="38"/>
      <c r="AV154" s="42">
        <f>IF(AU154="",0,VLOOKUP(AU154,'Valeur points'!$D$3:$E$303,2))</f>
        <v>0</v>
      </c>
      <c r="AW154" s="43">
        <f t="shared" si="16"/>
        <v>0</v>
      </c>
      <c r="AX154" s="44">
        <f t="shared" si="12"/>
        <v>0</v>
      </c>
    </row>
    <row r="155" spans="1:50" ht="18" x14ac:dyDescent="0.15">
      <c r="A155" s="33"/>
      <c r="B155" s="37"/>
      <c r="C155" s="33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45">
        <f t="shared" si="13"/>
        <v>0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45">
        <f t="shared" si="14"/>
        <v>0</v>
      </c>
      <c r="AL155" s="46">
        <f t="shared" si="15"/>
        <v>0</v>
      </c>
      <c r="AM155" s="38"/>
      <c r="AN155" s="42">
        <f>IF(AM155="",0,VLOOKUP(AM155,'Valeur points'!A147:B523,2))</f>
        <v>0</v>
      </c>
      <c r="AO155" s="38"/>
      <c r="AP155" s="42">
        <f>IF(AO155="",0,VLOOKUP(AO155,'Valeur points'!$G$3:$H$203,2))</f>
        <v>0</v>
      </c>
      <c r="AQ155" s="71"/>
      <c r="AR155" s="42">
        <f>IF(AQ155="",0,VLOOKUP(AQ155,'Valeur points'!$J$3:$K$143,2))</f>
        <v>0</v>
      </c>
      <c r="AS155" s="38"/>
      <c r="AT155" s="42">
        <f>IF(AS155="",0,VLOOKUP(AS155,'Valeur points'!$D$3:$E$303,2))</f>
        <v>0</v>
      </c>
      <c r="AU155" s="38"/>
      <c r="AV155" s="42">
        <f>IF(AU155="",0,VLOOKUP(AU155,'Valeur points'!$D$3:$E$303,2))</f>
        <v>0</v>
      </c>
      <c r="AW155" s="43">
        <f t="shared" si="16"/>
        <v>0</v>
      </c>
      <c r="AX155" s="44">
        <f t="shared" si="12"/>
        <v>0</v>
      </c>
    </row>
    <row r="156" spans="1:50" ht="18" x14ac:dyDescent="0.15">
      <c r="A156" s="33"/>
      <c r="B156" s="37"/>
      <c r="C156" s="33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45">
        <f t="shared" si="13"/>
        <v>0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45">
        <f t="shared" si="14"/>
        <v>0</v>
      </c>
      <c r="AL156" s="46">
        <f t="shared" si="15"/>
        <v>0</v>
      </c>
      <c r="AM156" s="38"/>
      <c r="AN156" s="42">
        <f>IF(AM156="",0,VLOOKUP(AM156,'Valeur points'!A148:B524,2))</f>
        <v>0</v>
      </c>
      <c r="AO156" s="38"/>
      <c r="AP156" s="42">
        <f>IF(AO156="",0,VLOOKUP(AO156,'Valeur points'!$G$3:$H$203,2))</f>
        <v>0</v>
      </c>
      <c r="AQ156" s="71"/>
      <c r="AR156" s="42">
        <f>IF(AQ156="",0,VLOOKUP(AQ156,'Valeur points'!$J$3:$K$143,2))</f>
        <v>0</v>
      </c>
      <c r="AS156" s="38"/>
      <c r="AT156" s="42">
        <f>IF(AS156="",0,VLOOKUP(AS156,'Valeur points'!$D$3:$E$303,2))</f>
        <v>0</v>
      </c>
      <c r="AU156" s="38"/>
      <c r="AV156" s="42">
        <f>IF(AU156="",0,VLOOKUP(AU156,'Valeur points'!$D$3:$E$303,2))</f>
        <v>0</v>
      </c>
      <c r="AW156" s="43">
        <f t="shared" si="16"/>
        <v>0</v>
      </c>
      <c r="AX156" s="44">
        <f t="shared" si="12"/>
        <v>0</v>
      </c>
    </row>
    <row r="157" spans="1:50" ht="18" x14ac:dyDescent="0.15">
      <c r="A157" s="33"/>
      <c r="B157" s="37"/>
      <c r="C157" s="33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45">
        <f t="shared" si="13"/>
        <v>0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45">
        <f t="shared" si="14"/>
        <v>0</v>
      </c>
      <c r="AL157" s="46">
        <f t="shared" si="15"/>
        <v>0</v>
      </c>
      <c r="AM157" s="38"/>
      <c r="AN157" s="42">
        <f>IF(AM157="",0,VLOOKUP(AM157,'Valeur points'!A149:B525,2))</f>
        <v>0</v>
      </c>
      <c r="AO157" s="38"/>
      <c r="AP157" s="42">
        <f>IF(AO157="",0,VLOOKUP(AO157,'Valeur points'!$G$3:$H$203,2))</f>
        <v>0</v>
      </c>
      <c r="AQ157" s="71"/>
      <c r="AR157" s="42">
        <f>IF(AQ157="",0,VLOOKUP(AQ157,'Valeur points'!$J$3:$K$143,2))</f>
        <v>0</v>
      </c>
      <c r="AS157" s="38"/>
      <c r="AT157" s="42">
        <f>IF(AS157="",0,VLOOKUP(AS157,'Valeur points'!$D$3:$E$303,2))</f>
        <v>0</v>
      </c>
      <c r="AU157" s="38"/>
      <c r="AV157" s="42">
        <f>IF(AU157="",0,VLOOKUP(AU157,'Valeur points'!$D$3:$E$303,2))</f>
        <v>0</v>
      </c>
      <c r="AW157" s="43">
        <f t="shared" si="16"/>
        <v>0</v>
      </c>
      <c r="AX157" s="44">
        <f t="shared" si="12"/>
        <v>0</v>
      </c>
    </row>
    <row r="158" spans="1:50" ht="18" x14ac:dyDescent="0.15">
      <c r="A158" s="33"/>
      <c r="B158" s="37"/>
      <c r="C158" s="33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45">
        <f t="shared" si="13"/>
        <v>0</v>
      </c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45">
        <f t="shared" si="14"/>
        <v>0</v>
      </c>
      <c r="AL158" s="46">
        <f t="shared" si="15"/>
        <v>0</v>
      </c>
      <c r="AM158" s="38"/>
      <c r="AN158" s="42">
        <f>IF(AM158="",0,VLOOKUP(AM158,'Valeur points'!A150:B526,2))</f>
        <v>0</v>
      </c>
      <c r="AO158" s="38"/>
      <c r="AP158" s="42">
        <f>IF(AO158="",0,VLOOKUP(AO158,'Valeur points'!$G$3:$H$203,2))</f>
        <v>0</v>
      </c>
      <c r="AQ158" s="71"/>
      <c r="AR158" s="42">
        <f>IF(AQ158="",0,VLOOKUP(AQ158,'Valeur points'!$J$3:$K$143,2))</f>
        <v>0</v>
      </c>
      <c r="AS158" s="38"/>
      <c r="AT158" s="42">
        <f>IF(AS158="",0,VLOOKUP(AS158,'Valeur points'!$D$3:$E$303,2))</f>
        <v>0</v>
      </c>
      <c r="AU158" s="38"/>
      <c r="AV158" s="42">
        <f>IF(AU158="",0,VLOOKUP(AU158,'Valeur points'!$D$3:$E$303,2))</f>
        <v>0</v>
      </c>
      <c r="AW158" s="43">
        <f t="shared" si="16"/>
        <v>0</v>
      </c>
      <c r="AX158" s="44">
        <f t="shared" si="12"/>
        <v>0</v>
      </c>
    </row>
    <row r="159" spans="1:50" ht="18" x14ac:dyDescent="0.15">
      <c r="A159" s="33"/>
      <c r="B159" s="37"/>
      <c r="C159" s="33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45">
        <f t="shared" si="13"/>
        <v>0</v>
      </c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45">
        <f t="shared" si="14"/>
        <v>0</v>
      </c>
      <c r="AL159" s="46">
        <f t="shared" si="15"/>
        <v>0</v>
      </c>
      <c r="AM159" s="38"/>
      <c r="AN159" s="42">
        <f>IF(AM159="",0,VLOOKUP(AM159,'Valeur points'!A151:B527,2))</f>
        <v>0</v>
      </c>
      <c r="AO159" s="38"/>
      <c r="AP159" s="42">
        <f>IF(AO159="",0,VLOOKUP(AO159,'Valeur points'!$G$3:$H$203,2))</f>
        <v>0</v>
      </c>
      <c r="AQ159" s="71"/>
      <c r="AR159" s="42">
        <f>IF(AQ159="",0,VLOOKUP(AQ159,'Valeur points'!$J$3:$K$143,2))</f>
        <v>0</v>
      </c>
      <c r="AS159" s="38"/>
      <c r="AT159" s="42">
        <f>IF(AS159="",0,VLOOKUP(AS159,'Valeur points'!$D$3:$E$303,2))</f>
        <v>0</v>
      </c>
      <c r="AU159" s="38"/>
      <c r="AV159" s="42">
        <f>IF(AU159="",0,VLOOKUP(AU159,'Valeur points'!$D$3:$E$303,2))</f>
        <v>0</v>
      </c>
      <c r="AW159" s="43">
        <f t="shared" si="16"/>
        <v>0</v>
      </c>
      <c r="AX159" s="44">
        <f t="shared" si="12"/>
        <v>0</v>
      </c>
    </row>
    <row r="160" spans="1:50" ht="18" x14ac:dyDescent="0.15">
      <c r="A160" s="33"/>
      <c r="B160" s="37"/>
      <c r="C160" s="33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45">
        <f t="shared" si="13"/>
        <v>0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45">
        <f t="shared" si="14"/>
        <v>0</v>
      </c>
      <c r="AL160" s="46">
        <f t="shared" si="15"/>
        <v>0</v>
      </c>
      <c r="AM160" s="38"/>
      <c r="AN160" s="42">
        <f>IF(AM160="",0,VLOOKUP(AM160,'Valeur points'!A152:B528,2))</f>
        <v>0</v>
      </c>
      <c r="AO160" s="38"/>
      <c r="AP160" s="42">
        <f>IF(AO160="",0,VLOOKUP(AO160,'Valeur points'!$G$3:$H$203,2))</f>
        <v>0</v>
      </c>
      <c r="AQ160" s="71"/>
      <c r="AR160" s="42">
        <f>IF(AQ160="",0,VLOOKUP(AQ160,'Valeur points'!$J$3:$K$143,2))</f>
        <v>0</v>
      </c>
      <c r="AS160" s="38"/>
      <c r="AT160" s="42">
        <f>IF(AS160="",0,VLOOKUP(AS160,'Valeur points'!$D$3:$E$303,2))</f>
        <v>0</v>
      </c>
      <c r="AU160" s="38"/>
      <c r="AV160" s="42">
        <f>IF(AU160="",0,VLOOKUP(AU160,'Valeur points'!$D$3:$E$303,2))</f>
        <v>0</v>
      </c>
      <c r="AW160" s="43">
        <f t="shared" si="16"/>
        <v>0</v>
      </c>
      <c r="AX160" s="44">
        <f t="shared" si="12"/>
        <v>0</v>
      </c>
    </row>
    <row r="161" spans="1:50" ht="18" x14ac:dyDescent="0.15">
      <c r="A161" s="33"/>
      <c r="B161" s="37"/>
      <c r="C161" s="33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45">
        <f t="shared" si="13"/>
        <v>0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45">
        <f t="shared" si="14"/>
        <v>0</v>
      </c>
      <c r="AL161" s="46">
        <f t="shared" si="15"/>
        <v>0</v>
      </c>
      <c r="AM161" s="38"/>
      <c r="AN161" s="42">
        <f>IF(AM161="",0,VLOOKUP(AM161,'Valeur points'!A153:B529,2))</f>
        <v>0</v>
      </c>
      <c r="AO161" s="38"/>
      <c r="AP161" s="42">
        <f>IF(AO161="",0,VLOOKUP(AO161,'Valeur points'!$G$3:$H$203,2))</f>
        <v>0</v>
      </c>
      <c r="AQ161" s="71"/>
      <c r="AR161" s="42">
        <f>IF(AQ161="",0,VLOOKUP(AQ161,'Valeur points'!$J$3:$K$143,2))</f>
        <v>0</v>
      </c>
      <c r="AS161" s="38"/>
      <c r="AT161" s="42">
        <f>IF(AS161="",0,VLOOKUP(AS161,'Valeur points'!$D$3:$E$303,2))</f>
        <v>0</v>
      </c>
      <c r="AU161" s="38"/>
      <c r="AV161" s="42">
        <f>IF(AU161="",0,VLOOKUP(AU161,'Valeur points'!$D$3:$E$303,2))</f>
        <v>0</v>
      </c>
      <c r="AW161" s="43">
        <f t="shared" si="16"/>
        <v>0</v>
      </c>
      <c r="AX161" s="44">
        <f t="shared" si="12"/>
        <v>0</v>
      </c>
    </row>
    <row r="162" spans="1:50" ht="18" x14ac:dyDescent="0.15">
      <c r="A162" s="33"/>
      <c r="B162" s="37"/>
      <c r="C162" s="33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45">
        <f t="shared" si="13"/>
        <v>0</v>
      </c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45">
        <f t="shared" si="14"/>
        <v>0</v>
      </c>
      <c r="AL162" s="46">
        <f t="shared" si="15"/>
        <v>0</v>
      </c>
      <c r="AM162" s="38"/>
      <c r="AN162" s="42">
        <f>IF(AM162="",0,VLOOKUP(AM162,'Valeur points'!A154:B530,2))</f>
        <v>0</v>
      </c>
      <c r="AO162" s="38"/>
      <c r="AP162" s="42">
        <f>IF(AO162="",0,VLOOKUP(AO162,'Valeur points'!$G$3:$H$203,2))</f>
        <v>0</v>
      </c>
      <c r="AQ162" s="71"/>
      <c r="AR162" s="42">
        <f>IF(AQ162="",0,VLOOKUP(AQ162,'Valeur points'!$J$3:$K$143,2))</f>
        <v>0</v>
      </c>
      <c r="AS162" s="38"/>
      <c r="AT162" s="42">
        <f>IF(AS162="",0,VLOOKUP(AS162,'Valeur points'!$D$3:$E$303,2))</f>
        <v>0</v>
      </c>
      <c r="AU162" s="38"/>
      <c r="AV162" s="42">
        <f>IF(AU162="",0,VLOOKUP(AU162,'Valeur points'!$D$3:$E$303,2))</f>
        <v>0</v>
      </c>
      <c r="AW162" s="43">
        <f t="shared" si="16"/>
        <v>0</v>
      </c>
      <c r="AX162" s="44">
        <f t="shared" si="12"/>
        <v>0</v>
      </c>
    </row>
    <row r="163" spans="1:50" ht="18" x14ac:dyDescent="0.15">
      <c r="A163" s="33"/>
      <c r="B163" s="37"/>
      <c r="C163" s="33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45">
        <f t="shared" si="13"/>
        <v>0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45">
        <f t="shared" si="14"/>
        <v>0</v>
      </c>
      <c r="AL163" s="46">
        <f t="shared" si="15"/>
        <v>0</v>
      </c>
      <c r="AM163" s="38"/>
      <c r="AN163" s="42">
        <f>IF(AM163="",0,VLOOKUP(AM163,'Valeur points'!A155:B531,2))</f>
        <v>0</v>
      </c>
      <c r="AO163" s="38"/>
      <c r="AP163" s="42">
        <f>IF(AO163="",0,VLOOKUP(AO163,'Valeur points'!$G$3:$H$203,2))</f>
        <v>0</v>
      </c>
      <c r="AQ163" s="71"/>
      <c r="AR163" s="42">
        <f>IF(AQ163="",0,VLOOKUP(AQ163,'Valeur points'!$J$3:$K$143,2))</f>
        <v>0</v>
      </c>
      <c r="AS163" s="38"/>
      <c r="AT163" s="42">
        <f>IF(AS163="",0,VLOOKUP(AS163,'Valeur points'!$D$3:$E$303,2))</f>
        <v>0</v>
      </c>
      <c r="AU163" s="38"/>
      <c r="AV163" s="42">
        <f>IF(AU163="",0,VLOOKUP(AU163,'Valeur points'!$D$3:$E$303,2))</f>
        <v>0</v>
      </c>
      <c r="AW163" s="43">
        <f t="shared" si="16"/>
        <v>0</v>
      </c>
      <c r="AX163" s="44">
        <f t="shared" si="12"/>
        <v>0</v>
      </c>
    </row>
    <row r="164" spans="1:50" ht="18" x14ac:dyDescent="0.15">
      <c r="A164" s="33"/>
      <c r="B164" s="37"/>
      <c r="C164" s="33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45">
        <f t="shared" si="13"/>
        <v>0</v>
      </c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45">
        <f t="shared" si="14"/>
        <v>0</v>
      </c>
      <c r="AL164" s="46">
        <f t="shared" si="15"/>
        <v>0</v>
      </c>
      <c r="AM164" s="38"/>
      <c r="AN164" s="42">
        <f>IF(AM164="",0,VLOOKUP(AM164,'Valeur points'!A156:B532,2))</f>
        <v>0</v>
      </c>
      <c r="AO164" s="38"/>
      <c r="AP164" s="42">
        <f>IF(AO164="",0,VLOOKUP(AO164,'Valeur points'!$G$3:$H$203,2))</f>
        <v>0</v>
      </c>
      <c r="AQ164" s="71"/>
      <c r="AR164" s="42">
        <f>IF(AQ164="",0,VLOOKUP(AQ164,'Valeur points'!$J$3:$K$143,2))</f>
        <v>0</v>
      </c>
      <c r="AS164" s="38"/>
      <c r="AT164" s="42">
        <f>IF(AS164="",0,VLOOKUP(AS164,'Valeur points'!$D$3:$E$303,2))</f>
        <v>0</v>
      </c>
      <c r="AU164" s="38"/>
      <c r="AV164" s="42">
        <f>IF(AU164="",0,VLOOKUP(AU164,'Valeur points'!$D$3:$E$303,2))</f>
        <v>0</v>
      </c>
      <c r="AW164" s="43">
        <f t="shared" si="16"/>
        <v>0</v>
      </c>
      <c r="AX164" s="44">
        <f t="shared" si="12"/>
        <v>0</v>
      </c>
    </row>
    <row r="165" spans="1:50" ht="18" x14ac:dyDescent="0.15">
      <c r="A165" s="33"/>
      <c r="B165" s="37"/>
      <c r="C165" s="33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45">
        <f t="shared" si="13"/>
        <v>0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45">
        <f t="shared" si="14"/>
        <v>0</v>
      </c>
      <c r="AL165" s="46">
        <f t="shared" si="15"/>
        <v>0</v>
      </c>
      <c r="AM165" s="38"/>
      <c r="AN165" s="42">
        <f>IF(AM165="",0,VLOOKUP(AM165,'Valeur points'!A157:B533,2))</f>
        <v>0</v>
      </c>
      <c r="AO165" s="38"/>
      <c r="AP165" s="42">
        <f>IF(AO165="",0,VLOOKUP(AO165,'Valeur points'!$G$3:$H$203,2))</f>
        <v>0</v>
      </c>
      <c r="AQ165" s="71"/>
      <c r="AR165" s="42">
        <f>IF(AQ165="",0,VLOOKUP(AQ165,'Valeur points'!$J$3:$K$143,2))</f>
        <v>0</v>
      </c>
      <c r="AS165" s="38"/>
      <c r="AT165" s="42">
        <f>IF(AS165="",0,VLOOKUP(AS165,'Valeur points'!$D$3:$E$303,2))</f>
        <v>0</v>
      </c>
      <c r="AU165" s="38"/>
      <c r="AV165" s="42">
        <f>IF(AU165="",0,VLOOKUP(AU165,'Valeur points'!$D$3:$E$303,2))</f>
        <v>0</v>
      </c>
      <c r="AW165" s="43">
        <f t="shared" si="16"/>
        <v>0</v>
      </c>
      <c r="AX165" s="44">
        <f t="shared" si="12"/>
        <v>0</v>
      </c>
    </row>
    <row r="166" spans="1:50" ht="18" x14ac:dyDescent="0.15">
      <c r="A166" s="33"/>
      <c r="B166" s="37"/>
      <c r="C166" s="33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45">
        <f t="shared" si="13"/>
        <v>0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45">
        <f t="shared" si="14"/>
        <v>0</v>
      </c>
      <c r="AL166" s="46">
        <f t="shared" si="15"/>
        <v>0</v>
      </c>
      <c r="AM166" s="38"/>
      <c r="AN166" s="42">
        <f>IF(AM166="",0,VLOOKUP(AM166,'Valeur points'!A158:B534,2))</f>
        <v>0</v>
      </c>
      <c r="AO166" s="38"/>
      <c r="AP166" s="42">
        <f>IF(AO166="",0,VLOOKUP(AO166,'Valeur points'!$G$3:$H$203,2))</f>
        <v>0</v>
      </c>
      <c r="AQ166" s="71"/>
      <c r="AR166" s="42">
        <f>IF(AQ166="",0,VLOOKUP(AQ166,'Valeur points'!$J$3:$K$143,2))</f>
        <v>0</v>
      </c>
      <c r="AS166" s="38"/>
      <c r="AT166" s="42">
        <f>IF(AS166="",0,VLOOKUP(AS166,'Valeur points'!$D$3:$E$303,2))</f>
        <v>0</v>
      </c>
      <c r="AU166" s="38"/>
      <c r="AV166" s="42">
        <f>IF(AU166="",0,VLOOKUP(AU166,'Valeur points'!$D$3:$E$303,2))</f>
        <v>0</v>
      </c>
      <c r="AW166" s="43">
        <f t="shared" si="16"/>
        <v>0</v>
      </c>
      <c r="AX166" s="44">
        <f t="shared" si="12"/>
        <v>0</v>
      </c>
    </row>
    <row r="167" spans="1:50" ht="18" x14ac:dyDescent="0.15">
      <c r="A167" s="33"/>
      <c r="B167" s="37"/>
      <c r="C167" s="33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45">
        <f t="shared" si="13"/>
        <v>0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45">
        <f t="shared" si="14"/>
        <v>0</v>
      </c>
      <c r="AL167" s="46">
        <f t="shared" si="15"/>
        <v>0</v>
      </c>
      <c r="AM167" s="38"/>
      <c r="AN167" s="42">
        <f>IF(AM167="",0,VLOOKUP(AM167,'Valeur points'!A159:B535,2))</f>
        <v>0</v>
      </c>
      <c r="AO167" s="38"/>
      <c r="AP167" s="42">
        <f>IF(AO167="",0,VLOOKUP(AO167,'Valeur points'!$G$3:$H$203,2))</f>
        <v>0</v>
      </c>
      <c r="AQ167" s="71"/>
      <c r="AR167" s="42">
        <f>IF(AQ167="",0,VLOOKUP(AQ167,'Valeur points'!$J$3:$K$143,2))</f>
        <v>0</v>
      </c>
      <c r="AS167" s="38"/>
      <c r="AT167" s="42">
        <f>IF(AS167="",0,VLOOKUP(AS167,'Valeur points'!$D$3:$E$303,2))</f>
        <v>0</v>
      </c>
      <c r="AU167" s="38"/>
      <c r="AV167" s="42">
        <f>IF(AU167="",0,VLOOKUP(AU167,'Valeur points'!$D$3:$E$303,2))</f>
        <v>0</v>
      </c>
      <c r="AW167" s="43">
        <f t="shared" si="16"/>
        <v>0</v>
      </c>
      <c r="AX167" s="44">
        <f t="shared" si="12"/>
        <v>0</v>
      </c>
    </row>
    <row r="168" spans="1:50" ht="18" x14ac:dyDescent="0.15">
      <c r="A168" s="33"/>
      <c r="B168" s="37"/>
      <c r="C168" s="33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45">
        <f t="shared" si="13"/>
        <v>0</v>
      </c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45">
        <f t="shared" si="14"/>
        <v>0</v>
      </c>
      <c r="AL168" s="46">
        <f t="shared" si="15"/>
        <v>0</v>
      </c>
      <c r="AM168" s="38"/>
      <c r="AN168" s="42">
        <f>IF(AM168="",0,VLOOKUP(AM168,'Valeur points'!A160:B536,2))</f>
        <v>0</v>
      </c>
      <c r="AO168" s="38"/>
      <c r="AP168" s="42">
        <f>IF(AO168="",0,VLOOKUP(AO168,'Valeur points'!$G$3:$H$203,2))</f>
        <v>0</v>
      </c>
      <c r="AQ168" s="71"/>
      <c r="AR168" s="42">
        <f>IF(AQ168="",0,VLOOKUP(AQ168,'Valeur points'!$J$3:$K$143,2))</f>
        <v>0</v>
      </c>
      <c r="AS168" s="38"/>
      <c r="AT168" s="42">
        <f>IF(AS168="",0,VLOOKUP(AS168,'Valeur points'!$D$3:$E$303,2))</f>
        <v>0</v>
      </c>
      <c r="AU168" s="38"/>
      <c r="AV168" s="42">
        <f>IF(AU168="",0,VLOOKUP(AU168,'Valeur points'!$D$3:$E$303,2))</f>
        <v>0</v>
      </c>
      <c r="AW168" s="43">
        <f t="shared" si="16"/>
        <v>0</v>
      </c>
      <c r="AX168" s="44">
        <f t="shared" si="12"/>
        <v>0</v>
      </c>
    </row>
    <row r="169" spans="1:50" ht="18" x14ac:dyDescent="0.15">
      <c r="A169" s="33"/>
      <c r="B169" s="37"/>
      <c r="C169" s="33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45">
        <f t="shared" si="13"/>
        <v>0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45">
        <f t="shared" si="14"/>
        <v>0</v>
      </c>
      <c r="AL169" s="46">
        <f t="shared" si="15"/>
        <v>0</v>
      </c>
      <c r="AM169" s="38"/>
      <c r="AN169" s="42">
        <f>IF(AM169="",0,VLOOKUP(AM169,'Valeur points'!A161:B537,2))</f>
        <v>0</v>
      </c>
      <c r="AO169" s="38"/>
      <c r="AP169" s="42">
        <f>IF(AO169="",0,VLOOKUP(AO169,'Valeur points'!$G$3:$H$203,2))</f>
        <v>0</v>
      </c>
      <c r="AQ169" s="71"/>
      <c r="AR169" s="42">
        <f>IF(AQ169="",0,VLOOKUP(AQ169,'Valeur points'!$J$3:$K$143,2))</f>
        <v>0</v>
      </c>
      <c r="AS169" s="38"/>
      <c r="AT169" s="42">
        <f>IF(AS169="",0,VLOOKUP(AS169,'Valeur points'!$D$3:$E$303,2))</f>
        <v>0</v>
      </c>
      <c r="AU169" s="38"/>
      <c r="AV169" s="42">
        <f>IF(AU169="",0,VLOOKUP(AU169,'Valeur points'!$D$3:$E$303,2))</f>
        <v>0</v>
      </c>
      <c r="AW169" s="43">
        <f t="shared" si="16"/>
        <v>0</v>
      </c>
      <c r="AX169" s="44">
        <f t="shared" si="12"/>
        <v>0</v>
      </c>
    </row>
    <row r="170" spans="1:50" ht="18" x14ac:dyDescent="0.15">
      <c r="A170" s="33"/>
      <c r="B170" s="37"/>
      <c r="C170" s="33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45">
        <f t="shared" si="13"/>
        <v>0</v>
      </c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45">
        <f t="shared" si="14"/>
        <v>0</v>
      </c>
      <c r="AL170" s="46">
        <f t="shared" si="15"/>
        <v>0</v>
      </c>
      <c r="AM170" s="38"/>
      <c r="AN170" s="42">
        <f>IF(AM170="",0,VLOOKUP(AM170,'Valeur points'!A162:B538,2))</f>
        <v>0</v>
      </c>
      <c r="AO170" s="38"/>
      <c r="AP170" s="42">
        <f>IF(AO170="",0,VLOOKUP(AO170,'Valeur points'!$G$3:$H$203,2))</f>
        <v>0</v>
      </c>
      <c r="AQ170" s="71"/>
      <c r="AR170" s="42">
        <f>IF(AQ170="",0,VLOOKUP(AQ170,'Valeur points'!$J$3:$K$143,2))</f>
        <v>0</v>
      </c>
      <c r="AS170" s="38"/>
      <c r="AT170" s="42">
        <f>IF(AS170="",0,VLOOKUP(AS170,'Valeur points'!$D$3:$E$303,2))</f>
        <v>0</v>
      </c>
      <c r="AU170" s="38"/>
      <c r="AV170" s="42">
        <f>IF(AU170="",0,VLOOKUP(AU170,'Valeur points'!$D$3:$E$303,2))</f>
        <v>0</v>
      </c>
      <c r="AW170" s="43">
        <f t="shared" si="16"/>
        <v>0</v>
      </c>
      <c r="AX170" s="44">
        <f t="shared" si="12"/>
        <v>0</v>
      </c>
    </row>
    <row r="171" spans="1:50" ht="18" x14ac:dyDescent="0.15">
      <c r="A171" s="33"/>
      <c r="B171" s="37"/>
      <c r="C171" s="33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45">
        <f t="shared" si="13"/>
        <v>0</v>
      </c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45">
        <f t="shared" si="14"/>
        <v>0</v>
      </c>
      <c r="AL171" s="46">
        <f t="shared" si="15"/>
        <v>0</v>
      </c>
      <c r="AM171" s="38"/>
      <c r="AN171" s="42">
        <f>IF(AM171="",0,VLOOKUP(AM171,'Valeur points'!A163:B539,2))</f>
        <v>0</v>
      </c>
      <c r="AO171" s="38"/>
      <c r="AP171" s="42">
        <f>IF(AO171="",0,VLOOKUP(AO171,'Valeur points'!$G$3:$H$203,2))</f>
        <v>0</v>
      </c>
      <c r="AQ171" s="71"/>
      <c r="AR171" s="42">
        <f>IF(AQ171="",0,VLOOKUP(AQ171,'Valeur points'!$J$3:$K$143,2))</f>
        <v>0</v>
      </c>
      <c r="AS171" s="38"/>
      <c r="AT171" s="42">
        <f>IF(AS171="",0,VLOOKUP(AS171,'Valeur points'!$D$3:$E$303,2))</f>
        <v>0</v>
      </c>
      <c r="AU171" s="38"/>
      <c r="AV171" s="42">
        <f>IF(AU171="",0,VLOOKUP(AU171,'Valeur points'!$D$3:$E$303,2))</f>
        <v>0</v>
      </c>
      <c r="AW171" s="43">
        <f t="shared" si="16"/>
        <v>0</v>
      </c>
      <c r="AX171" s="44">
        <f t="shared" ref="AX171:AX200" si="17">AW171+AL171</f>
        <v>0</v>
      </c>
    </row>
    <row r="172" spans="1:50" ht="18" x14ac:dyDescent="0.15">
      <c r="A172" s="33"/>
      <c r="B172" s="37"/>
      <c r="C172" s="33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45">
        <f t="shared" si="13"/>
        <v>0</v>
      </c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45">
        <f t="shared" si="14"/>
        <v>0</v>
      </c>
      <c r="AL172" s="46">
        <f t="shared" si="15"/>
        <v>0</v>
      </c>
      <c r="AM172" s="38"/>
      <c r="AN172" s="42">
        <f>IF(AM172="",0,VLOOKUP(AM172,'Valeur points'!A164:B540,2))</f>
        <v>0</v>
      </c>
      <c r="AO172" s="38"/>
      <c r="AP172" s="42">
        <f>IF(AO172="",0,VLOOKUP(AO172,'Valeur points'!$G$3:$H$203,2))</f>
        <v>0</v>
      </c>
      <c r="AQ172" s="71"/>
      <c r="AR172" s="42">
        <f>IF(AQ172="",0,VLOOKUP(AQ172,'Valeur points'!$J$3:$K$143,2))</f>
        <v>0</v>
      </c>
      <c r="AS172" s="38"/>
      <c r="AT172" s="42">
        <f>IF(AS172="",0,VLOOKUP(AS172,'Valeur points'!$D$3:$E$303,2))</f>
        <v>0</v>
      </c>
      <c r="AU172" s="38"/>
      <c r="AV172" s="42">
        <f>IF(AU172="",0,VLOOKUP(AU172,'Valeur points'!$D$3:$E$303,2))</f>
        <v>0</v>
      </c>
      <c r="AW172" s="43">
        <f t="shared" si="16"/>
        <v>0</v>
      </c>
      <c r="AX172" s="44">
        <f t="shared" si="17"/>
        <v>0</v>
      </c>
    </row>
    <row r="173" spans="1:50" ht="18" x14ac:dyDescent="0.15">
      <c r="A173" s="33"/>
      <c r="B173" s="37"/>
      <c r="C173" s="33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45">
        <f t="shared" si="13"/>
        <v>0</v>
      </c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45">
        <f t="shared" si="14"/>
        <v>0</v>
      </c>
      <c r="AL173" s="46">
        <f t="shared" si="15"/>
        <v>0</v>
      </c>
      <c r="AM173" s="38"/>
      <c r="AN173" s="42">
        <f>IF(AM173="",0,VLOOKUP(AM173,'Valeur points'!A165:B541,2))</f>
        <v>0</v>
      </c>
      <c r="AO173" s="38"/>
      <c r="AP173" s="42">
        <f>IF(AO173="",0,VLOOKUP(AO173,'Valeur points'!$G$3:$H$203,2))</f>
        <v>0</v>
      </c>
      <c r="AQ173" s="71"/>
      <c r="AR173" s="42">
        <f>IF(AQ173="",0,VLOOKUP(AQ173,'Valeur points'!$J$3:$K$143,2))</f>
        <v>0</v>
      </c>
      <c r="AS173" s="38"/>
      <c r="AT173" s="42">
        <f>IF(AS173="",0,VLOOKUP(AS173,'Valeur points'!$D$3:$E$303,2))</f>
        <v>0</v>
      </c>
      <c r="AU173" s="38"/>
      <c r="AV173" s="42">
        <f>IF(AU173="",0,VLOOKUP(AU173,'Valeur points'!$D$3:$E$303,2))</f>
        <v>0</v>
      </c>
      <c r="AW173" s="43">
        <f t="shared" si="16"/>
        <v>0</v>
      </c>
      <c r="AX173" s="44">
        <f t="shared" si="17"/>
        <v>0</v>
      </c>
    </row>
    <row r="174" spans="1:50" ht="18" x14ac:dyDescent="0.15">
      <c r="A174" s="33"/>
      <c r="B174" s="37"/>
      <c r="C174" s="33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45">
        <f t="shared" si="13"/>
        <v>0</v>
      </c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45">
        <f t="shared" si="14"/>
        <v>0</v>
      </c>
      <c r="AL174" s="46">
        <f t="shared" si="15"/>
        <v>0</v>
      </c>
      <c r="AM174" s="38"/>
      <c r="AN174" s="42">
        <f>IF(AM174="",0,VLOOKUP(AM174,'Valeur points'!A166:B542,2))</f>
        <v>0</v>
      </c>
      <c r="AO174" s="38"/>
      <c r="AP174" s="42">
        <f>IF(AO174="",0,VLOOKUP(AO174,'Valeur points'!$G$3:$H$203,2))</f>
        <v>0</v>
      </c>
      <c r="AQ174" s="71"/>
      <c r="AR174" s="42">
        <f>IF(AQ174="",0,VLOOKUP(AQ174,'Valeur points'!$J$3:$K$143,2))</f>
        <v>0</v>
      </c>
      <c r="AS174" s="38"/>
      <c r="AT174" s="42">
        <f>IF(AS174="",0,VLOOKUP(AS174,'Valeur points'!$D$3:$E$303,2))</f>
        <v>0</v>
      </c>
      <c r="AU174" s="38"/>
      <c r="AV174" s="42">
        <f>IF(AU174="",0,VLOOKUP(AU174,'Valeur points'!$D$3:$E$303,2))</f>
        <v>0</v>
      </c>
      <c r="AW174" s="43">
        <f t="shared" si="16"/>
        <v>0</v>
      </c>
      <c r="AX174" s="44">
        <f t="shared" si="17"/>
        <v>0</v>
      </c>
    </row>
    <row r="175" spans="1:50" ht="18" x14ac:dyDescent="0.15">
      <c r="A175" s="33"/>
      <c r="B175" s="37"/>
      <c r="C175" s="33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45">
        <f t="shared" si="13"/>
        <v>0</v>
      </c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45">
        <f t="shared" si="14"/>
        <v>0</v>
      </c>
      <c r="AL175" s="46">
        <f t="shared" si="15"/>
        <v>0</v>
      </c>
      <c r="AM175" s="38"/>
      <c r="AN175" s="42">
        <f>IF(AM175="",0,VLOOKUP(AM175,'Valeur points'!A167:B543,2))</f>
        <v>0</v>
      </c>
      <c r="AO175" s="38"/>
      <c r="AP175" s="42">
        <f>IF(AO175="",0,VLOOKUP(AO175,'Valeur points'!$G$3:$H$203,2))</f>
        <v>0</v>
      </c>
      <c r="AQ175" s="71"/>
      <c r="AR175" s="42">
        <f>IF(AQ175="",0,VLOOKUP(AQ175,'Valeur points'!$J$3:$K$143,2))</f>
        <v>0</v>
      </c>
      <c r="AS175" s="38"/>
      <c r="AT175" s="42">
        <f>IF(AS175="",0,VLOOKUP(AS175,'Valeur points'!$D$3:$E$303,2))</f>
        <v>0</v>
      </c>
      <c r="AU175" s="38"/>
      <c r="AV175" s="42">
        <f>IF(AU175="",0,VLOOKUP(AU175,'Valeur points'!$D$3:$E$303,2))</f>
        <v>0</v>
      </c>
      <c r="AW175" s="43">
        <f t="shared" si="16"/>
        <v>0</v>
      </c>
      <c r="AX175" s="44">
        <f t="shared" si="17"/>
        <v>0</v>
      </c>
    </row>
    <row r="176" spans="1:50" ht="18" x14ac:dyDescent="0.15">
      <c r="A176" s="33"/>
      <c r="B176" s="37"/>
      <c r="C176" s="33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45">
        <f t="shared" si="13"/>
        <v>0</v>
      </c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45">
        <f t="shared" si="14"/>
        <v>0</v>
      </c>
      <c r="AL176" s="46">
        <f t="shared" si="15"/>
        <v>0</v>
      </c>
      <c r="AM176" s="38"/>
      <c r="AN176" s="42">
        <f>IF(AM176="",0,VLOOKUP(AM176,'Valeur points'!A168:B544,2))</f>
        <v>0</v>
      </c>
      <c r="AO176" s="38"/>
      <c r="AP176" s="42">
        <f>IF(AO176="",0,VLOOKUP(AO176,'Valeur points'!$G$3:$H$203,2))</f>
        <v>0</v>
      </c>
      <c r="AQ176" s="71"/>
      <c r="AR176" s="42">
        <f>IF(AQ176="",0,VLOOKUP(AQ176,'Valeur points'!$J$3:$K$143,2))</f>
        <v>0</v>
      </c>
      <c r="AS176" s="38"/>
      <c r="AT176" s="42">
        <f>IF(AS176="",0,VLOOKUP(AS176,'Valeur points'!$D$3:$E$303,2))</f>
        <v>0</v>
      </c>
      <c r="AU176" s="38"/>
      <c r="AV176" s="42">
        <f>IF(AU176="",0,VLOOKUP(AU176,'Valeur points'!$D$3:$E$303,2))</f>
        <v>0</v>
      </c>
      <c r="AW176" s="43">
        <f t="shared" si="16"/>
        <v>0</v>
      </c>
      <c r="AX176" s="44">
        <f t="shared" si="17"/>
        <v>0</v>
      </c>
    </row>
    <row r="177" spans="1:50" ht="18" x14ac:dyDescent="0.15">
      <c r="A177" s="33"/>
      <c r="B177" s="37"/>
      <c r="C177" s="33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45">
        <f t="shared" si="13"/>
        <v>0</v>
      </c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45">
        <f t="shared" si="14"/>
        <v>0</v>
      </c>
      <c r="AL177" s="46">
        <f t="shared" si="15"/>
        <v>0</v>
      </c>
      <c r="AM177" s="38"/>
      <c r="AN177" s="42">
        <f>IF(AM177="",0,VLOOKUP(AM177,'Valeur points'!A169:B545,2))</f>
        <v>0</v>
      </c>
      <c r="AO177" s="38"/>
      <c r="AP177" s="42">
        <f>IF(AO177="",0,VLOOKUP(AO177,'Valeur points'!$G$3:$H$203,2))</f>
        <v>0</v>
      </c>
      <c r="AQ177" s="71"/>
      <c r="AR177" s="42">
        <f>IF(AQ177="",0,VLOOKUP(AQ177,'Valeur points'!$J$3:$K$143,2))</f>
        <v>0</v>
      </c>
      <c r="AS177" s="38"/>
      <c r="AT177" s="42">
        <f>IF(AS177="",0,VLOOKUP(AS177,'Valeur points'!$D$3:$E$303,2))</f>
        <v>0</v>
      </c>
      <c r="AU177" s="38"/>
      <c r="AV177" s="42">
        <f>IF(AU177="",0,VLOOKUP(AU177,'Valeur points'!$D$3:$E$303,2))</f>
        <v>0</v>
      </c>
      <c r="AW177" s="43">
        <f t="shared" si="16"/>
        <v>0</v>
      </c>
      <c r="AX177" s="44">
        <f t="shared" si="17"/>
        <v>0</v>
      </c>
    </row>
    <row r="178" spans="1:50" ht="18" x14ac:dyDescent="0.15">
      <c r="A178" s="33"/>
      <c r="B178" s="37"/>
      <c r="C178" s="33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45">
        <f t="shared" si="13"/>
        <v>0</v>
      </c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45">
        <f t="shared" si="14"/>
        <v>0</v>
      </c>
      <c r="AL178" s="46">
        <f t="shared" si="15"/>
        <v>0</v>
      </c>
      <c r="AM178" s="38"/>
      <c r="AN178" s="42">
        <f>IF(AM178="",0,VLOOKUP(AM178,'Valeur points'!A170:B546,2))</f>
        <v>0</v>
      </c>
      <c r="AO178" s="38"/>
      <c r="AP178" s="42">
        <f>IF(AO178="",0,VLOOKUP(AO178,'Valeur points'!$G$3:$H$203,2))</f>
        <v>0</v>
      </c>
      <c r="AQ178" s="71"/>
      <c r="AR178" s="42">
        <f>IF(AQ178="",0,VLOOKUP(AQ178,'Valeur points'!$J$3:$K$143,2))</f>
        <v>0</v>
      </c>
      <c r="AS178" s="38"/>
      <c r="AT178" s="42">
        <f>IF(AS178="",0,VLOOKUP(AS178,'Valeur points'!$D$3:$E$303,2))</f>
        <v>0</v>
      </c>
      <c r="AU178" s="38"/>
      <c r="AV178" s="42">
        <f>IF(AU178="",0,VLOOKUP(AU178,'Valeur points'!$D$3:$E$303,2))</f>
        <v>0</v>
      </c>
      <c r="AW178" s="43">
        <f t="shared" si="16"/>
        <v>0</v>
      </c>
      <c r="AX178" s="44">
        <f t="shared" si="17"/>
        <v>0</v>
      </c>
    </row>
    <row r="179" spans="1:50" ht="18" x14ac:dyDescent="0.15">
      <c r="A179" s="33"/>
      <c r="B179" s="37"/>
      <c r="C179" s="33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45">
        <f t="shared" si="13"/>
        <v>0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45">
        <f t="shared" si="14"/>
        <v>0</v>
      </c>
      <c r="AL179" s="46">
        <f t="shared" si="15"/>
        <v>0</v>
      </c>
      <c r="AM179" s="38"/>
      <c r="AN179" s="42">
        <f>IF(AM179="",0,VLOOKUP(AM179,'Valeur points'!A171:B547,2))</f>
        <v>0</v>
      </c>
      <c r="AO179" s="38"/>
      <c r="AP179" s="42">
        <f>IF(AO179="",0,VLOOKUP(AO179,'Valeur points'!$G$3:$H$203,2))</f>
        <v>0</v>
      </c>
      <c r="AQ179" s="71"/>
      <c r="AR179" s="42">
        <f>IF(AQ179="",0,VLOOKUP(AQ179,'Valeur points'!$J$3:$K$143,2))</f>
        <v>0</v>
      </c>
      <c r="AS179" s="38"/>
      <c r="AT179" s="42">
        <f>IF(AS179="",0,VLOOKUP(AS179,'Valeur points'!$D$3:$E$303,2))</f>
        <v>0</v>
      </c>
      <c r="AU179" s="38"/>
      <c r="AV179" s="42">
        <f>IF(AU179="",0,VLOOKUP(AU179,'Valeur points'!$D$3:$E$303,2))</f>
        <v>0</v>
      </c>
      <c r="AW179" s="43">
        <f t="shared" si="16"/>
        <v>0</v>
      </c>
      <c r="AX179" s="44">
        <f t="shared" si="17"/>
        <v>0</v>
      </c>
    </row>
    <row r="180" spans="1:50" ht="18" x14ac:dyDescent="0.15">
      <c r="A180" s="33"/>
      <c r="B180" s="37"/>
      <c r="C180" s="33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45">
        <f t="shared" si="13"/>
        <v>0</v>
      </c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45">
        <f t="shared" si="14"/>
        <v>0</v>
      </c>
      <c r="AL180" s="46">
        <f t="shared" si="15"/>
        <v>0</v>
      </c>
      <c r="AM180" s="38"/>
      <c r="AN180" s="42">
        <f>IF(AM180="",0,VLOOKUP(AM180,'Valeur points'!A172:B548,2))</f>
        <v>0</v>
      </c>
      <c r="AO180" s="38"/>
      <c r="AP180" s="42">
        <f>IF(AO180="",0,VLOOKUP(AO180,'Valeur points'!$G$3:$H$203,2))</f>
        <v>0</v>
      </c>
      <c r="AQ180" s="71"/>
      <c r="AR180" s="42">
        <f>IF(AQ180="",0,VLOOKUP(AQ180,'Valeur points'!$J$3:$K$143,2))</f>
        <v>0</v>
      </c>
      <c r="AS180" s="38"/>
      <c r="AT180" s="42">
        <f>IF(AS180="",0,VLOOKUP(AS180,'Valeur points'!$D$3:$E$303,2))</f>
        <v>0</v>
      </c>
      <c r="AU180" s="38"/>
      <c r="AV180" s="42">
        <f>IF(AU180="",0,VLOOKUP(AU180,'Valeur points'!$D$3:$E$303,2))</f>
        <v>0</v>
      </c>
      <c r="AW180" s="43">
        <f t="shared" si="16"/>
        <v>0</v>
      </c>
      <c r="AX180" s="44">
        <f t="shared" si="17"/>
        <v>0</v>
      </c>
    </row>
    <row r="181" spans="1:50" ht="18" x14ac:dyDescent="0.15">
      <c r="A181" s="33"/>
      <c r="B181" s="37"/>
      <c r="C181" s="33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45">
        <f t="shared" si="13"/>
        <v>0</v>
      </c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45">
        <f t="shared" si="14"/>
        <v>0</v>
      </c>
      <c r="AL181" s="46">
        <f t="shared" si="15"/>
        <v>0</v>
      </c>
      <c r="AM181" s="38"/>
      <c r="AN181" s="42">
        <f>IF(AM181="",0,VLOOKUP(AM181,'Valeur points'!A173:B549,2))</f>
        <v>0</v>
      </c>
      <c r="AO181" s="38"/>
      <c r="AP181" s="42">
        <f>IF(AO181="",0,VLOOKUP(AO181,'Valeur points'!$G$3:$H$203,2))</f>
        <v>0</v>
      </c>
      <c r="AQ181" s="71"/>
      <c r="AR181" s="42">
        <f>IF(AQ181="",0,VLOOKUP(AQ181,'Valeur points'!$J$3:$K$143,2))</f>
        <v>0</v>
      </c>
      <c r="AS181" s="38"/>
      <c r="AT181" s="42">
        <f>IF(AS181="",0,VLOOKUP(AS181,'Valeur points'!$D$3:$E$303,2))</f>
        <v>0</v>
      </c>
      <c r="AU181" s="38"/>
      <c r="AV181" s="42">
        <f>IF(AU181="",0,VLOOKUP(AU181,'Valeur points'!$D$3:$E$303,2))</f>
        <v>0</v>
      </c>
      <c r="AW181" s="43">
        <f t="shared" si="16"/>
        <v>0</v>
      </c>
      <c r="AX181" s="44">
        <f t="shared" si="17"/>
        <v>0</v>
      </c>
    </row>
    <row r="182" spans="1:50" ht="18" x14ac:dyDescent="0.15">
      <c r="A182" s="33"/>
      <c r="B182" s="37"/>
      <c r="C182" s="33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45">
        <f t="shared" si="13"/>
        <v>0</v>
      </c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45">
        <f t="shared" si="14"/>
        <v>0</v>
      </c>
      <c r="AL182" s="46">
        <f t="shared" si="15"/>
        <v>0</v>
      </c>
      <c r="AM182" s="38"/>
      <c r="AN182" s="42">
        <f>IF(AM182="",0,VLOOKUP(AM182,'Valeur points'!A174:B550,2))</f>
        <v>0</v>
      </c>
      <c r="AO182" s="38"/>
      <c r="AP182" s="42">
        <f>IF(AO182="",0,VLOOKUP(AO182,'Valeur points'!$G$3:$H$203,2))</f>
        <v>0</v>
      </c>
      <c r="AQ182" s="71"/>
      <c r="AR182" s="42">
        <f>IF(AQ182="",0,VLOOKUP(AQ182,'Valeur points'!$J$3:$K$143,2))</f>
        <v>0</v>
      </c>
      <c r="AS182" s="38"/>
      <c r="AT182" s="42">
        <f>IF(AS182="",0,VLOOKUP(AS182,'Valeur points'!$D$3:$E$303,2))</f>
        <v>0</v>
      </c>
      <c r="AU182" s="38"/>
      <c r="AV182" s="42">
        <f>IF(AU182="",0,VLOOKUP(AU182,'Valeur points'!$D$3:$E$303,2))</f>
        <v>0</v>
      </c>
      <c r="AW182" s="43">
        <f t="shared" si="16"/>
        <v>0</v>
      </c>
      <c r="AX182" s="44">
        <f t="shared" si="17"/>
        <v>0</v>
      </c>
    </row>
    <row r="183" spans="1:50" ht="18" x14ac:dyDescent="0.15">
      <c r="A183" s="33"/>
      <c r="B183" s="37"/>
      <c r="C183" s="33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45">
        <f t="shared" si="13"/>
        <v>0</v>
      </c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45">
        <f t="shared" si="14"/>
        <v>0</v>
      </c>
      <c r="AL183" s="46">
        <f t="shared" si="15"/>
        <v>0</v>
      </c>
      <c r="AM183" s="38"/>
      <c r="AN183" s="42">
        <f>IF(AM183="",0,VLOOKUP(AM183,'Valeur points'!A175:B551,2))</f>
        <v>0</v>
      </c>
      <c r="AO183" s="38"/>
      <c r="AP183" s="42">
        <f>IF(AO183="",0,VLOOKUP(AO183,'Valeur points'!$G$3:$H$203,2))</f>
        <v>0</v>
      </c>
      <c r="AQ183" s="71"/>
      <c r="AR183" s="42">
        <f>IF(AQ183="",0,VLOOKUP(AQ183,'Valeur points'!$J$3:$K$143,2))</f>
        <v>0</v>
      </c>
      <c r="AS183" s="38"/>
      <c r="AT183" s="42">
        <f>IF(AS183="",0,VLOOKUP(AS183,'Valeur points'!$D$3:$E$303,2))</f>
        <v>0</v>
      </c>
      <c r="AU183" s="38"/>
      <c r="AV183" s="42">
        <f>IF(AU183="",0,VLOOKUP(AU183,'Valeur points'!$D$3:$E$303,2))</f>
        <v>0</v>
      </c>
      <c r="AW183" s="43">
        <f t="shared" si="16"/>
        <v>0</v>
      </c>
      <c r="AX183" s="44">
        <f t="shared" si="17"/>
        <v>0</v>
      </c>
    </row>
    <row r="184" spans="1:50" ht="18" x14ac:dyDescent="0.15">
      <c r="A184" s="33"/>
      <c r="B184" s="37"/>
      <c r="C184" s="33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45">
        <f t="shared" si="13"/>
        <v>0</v>
      </c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45">
        <f t="shared" si="14"/>
        <v>0</v>
      </c>
      <c r="AL184" s="46">
        <f t="shared" si="15"/>
        <v>0</v>
      </c>
      <c r="AM184" s="38"/>
      <c r="AN184" s="42">
        <f>IF(AM184="",0,VLOOKUP(AM184,'Valeur points'!A176:B552,2))</f>
        <v>0</v>
      </c>
      <c r="AO184" s="38"/>
      <c r="AP184" s="42">
        <f>IF(AO184="",0,VLOOKUP(AO184,'Valeur points'!$G$3:$H$203,2))</f>
        <v>0</v>
      </c>
      <c r="AQ184" s="71"/>
      <c r="AR184" s="42">
        <f>IF(AQ184="",0,VLOOKUP(AQ184,'Valeur points'!$J$3:$K$143,2))</f>
        <v>0</v>
      </c>
      <c r="AS184" s="38"/>
      <c r="AT184" s="42">
        <f>IF(AS184="",0,VLOOKUP(AS184,'Valeur points'!$D$3:$E$303,2))</f>
        <v>0</v>
      </c>
      <c r="AU184" s="38"/>
      <c r="AV184" s="42">
        <f>IF(AU184="",0,VLOOKUP(AU184,'Valeur points'!$D$3:$E$303,2))</f>
        <v>0</v>
      </c>
      <c r="AW184" s="43">
        <f t="shared" si="16"/>
        <v>0</v>
      </c>
      <c r="AX184" s="44">
        <f t="shared" si="17"/>
        <v>0</v>
      </c>
    </row>
    <row r="185" spans="1:50" ht="18" x14ac:dyDescent="0.15">
      <c r="A185" s="33"/>
      <c r="B185" s="37"/>
      <c r="C185" s="33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45">
        <f t="shared" si="13"/>
        <v>0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45">
        <f t="shared" si="14"/>
        <v>0</v>
      </c>
      <c r="AL185" s="46">
        <f t="shared" si="15"/>
        <v>0</v>
      </c>
      <c r="AM185" s="38"/>
      <c r="AN185" s="42">
        <f>IF(AM185="",0,VLOOKUP(AM185,'Valeur points'!A177:B553,2))</f>
        <v>0</v>
      </c>
      <c r="AO185" s="38"/>
      <c r="AP185" s="42">
        <f>IF(AO185="",0,VLOOKUP(AO185,'Valeur points'!$G$3:$H$203,2))</f>
        <v>0</v>
      </c>
      <c r="AQ185" s="71"/>
      <c r="AR185" s="42">
        <f>IF(AQ185="",0,VLOOKUP(AQ185,'Valeur points'!$J$3:$K$143,2))</f>
        <v>0</v>
      </c>
      <c r="AS185" s="38"/>
      <c r="AT185" s="42">
        <f>IF(AS185="",0,VLOOKUP(AS185,'Valeur points'!$D$3:$E$303,2))</f>
        <v>0</v>
      </c>
      <c r="AU185" s="38"/>
      <c r="AV185" s="42">
        <f>IF(AU185="",0,VLOOKUP(AU185,'Valeur points'!$D$3:$E$303,2))</f>
        <v>0</v>
      </c>
      <c r="AW185" s="43">
        <f t="shared" si="16"/>
        <v>0</v>
      </c>
      <c r="AX185" s="44">
        <f t="shared" si="17"/>
        <v>0</v>
      </c>
    </row>
    <row r="186" spans="1:50" ht="18" x14ac:dyDescent="0.15">
      <c r="A186" s="33"/>
      <c r="B186" s="37"/>
      <c r="C186" s="33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45">
        <f t="shared" si="13"/>
        <v>0</v>
      </c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45">
        <f t="shared" si="14"/>
        <v>0</v>
      </c>
      <c r="AL186" s="46">
        <f t="shared" si="15"/>
        <v>0</v>
      </c>
      <c r="AM186" s="38"/>
      <c r="AN186" s="42">
        <f>IF(AM186="",0,VLOOKUP(AM186,'Valeur points'!A178:B554,2))</f>
        <v>0</v>
      </c>
      <c r="AO186" s="38"/>
      <c r="AP186" s="42">
        <f>IF(AO186="",0,VLOOKUP(AO186,'Valeur points'!$G$3:$H$203,2))</f>
        <v>0</v>
      </c>
      <c r="AQ186" s="71"/>
      <c r="AR186" s="42">
        <f>IF(AQ186="",0,VLOOKUP(AQ186,'Valeur points'!$J$3:$K$143,2))</f>
        <v>0</v>
      </c>
      <c r="AS186" s="38"/>
      <c r="AT186" s="42">
        <f>IF(AS186="",0,VLOOKUP(AS186,'Valeur points'!$D$3:$E$303,2))</f>
        <v>0</v>
      </c>
      <c r="AU186" s="38"/>
      <c r="AV186" s="42">
        <f>IF(AU186="",0,VLOOKUP(AU186,'Valeur points'!$D$3:$E$303,2))</f>
        <v>0</v>
      </c>
      <c r="AW186" s="43">
        <f t="shared" si="16"/>
        <v>0</v>
      </c>
      <c r="AX186" s="44">
        <f t="shared" si="17"/>
        <v>0</v>
      </c>
    </row>
    <row r="187" spans="1:50" ht="18" x14ac:dyDescent="0.15">
      <c r="A187" s="33"/>
      <c r="B187" s="37"/>
      <c r="C187" s="33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45">
        <f t="shared" si="13"/>
        <v>0</v>
      </c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45">
        <f t="shared" si="14"/>
        <v>0</v>
      </c>
      <c r="AL187" s="46">
        <f t="shared" si="15"/>
        <v>0</v>
      </c>
      <c r="AM187" s="38"/>
      <c r="AN187" s="42">
        <f>IF(AM187="",0,VLOOKUP(AM187,'Valeur points'!A179:B555,2))</f>
        <v>0</v>
      </c>
      <c r="AO187" s="38"/>
      <c r="AP187" s="42">
        <f>IF(AO187="",0,VLOOKUP(AO187,'Valeur points'!$G$3:$H$203,2))</f>
        <v>0</v>
      </c>
      <c r="AQ187" s="71"/>
      <c r="AR187" s="42">
        <f>IF(AQ187="",0,VLOOKUP(AQ187,'Valeur points'!$J$3:$K$143,2))</f>
        <v>0</v>
      </c>
      <c r="AS187" s="38"/>
      <c r="AT187" s="42">
        <f>IF(AS187="",0,VLOOKUP(AS187,'Valeur points'!$D$3:$E$303,2))</f>
        <v>0</v>
      </c>
      <c r="AU187" s="38"/>
      <c r="AV187" s="42">
        <f>IF(AU187="",0,VLOOKUP(AU187,'Valeur points'!$D$3:$E$303,2))</f>
        <v>0</v>
      </c>
      <c r="AW187" s="43">
        <f t="shared" si="16"/>
        <v>0</v>
      </c>
      <c r="AX187" s="44">
        <f t="shared" si="17"/>
        <v>0</v>
      </c>
    </row>
    <row r="188" spans="1:50" ht="18" x14ac:dyDescent="0.15">
      <c r="A188" s="33"/>
      <c r="B188" s="37"/>
      <c r="C188" s="33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45">
        <f t="shared" si="13"/>
        <v>0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45">
        <f t="shared" si="14"/>
        <v>0</v>
      </c>
      <c r="AL188" s="46">
        <f t="shared" si="15"/>
        <v>0</v>
      </c>
      <c r="AM188" s="38"/>
      <c r="AN188" s="42">
        <f>IF(AM188="",0,VLOOKUP(AM188,'Valeur points'!A180:B556,2))</f>
        <v>0</v>
      </c>
      <c r="AO188" s="38"/>
      <c r="AP188" s="42">
        <f>IF(AO188="",0,VLOOKUP(AO188,'Valeur points'!$G$3:$H$203,2))</f>
        <v>0</v>
      </c>
      <c r="AQ188" s="71"/>
      <c r="AR188" s="42">
        <f>IF(AQ188="",0,VLOOKUP(AQ188,'Valeur points'!$J$3:$K$143,2))</f>
        <v>0</v>
      </c>
      <c r="AS188" s="38"/>
      <c r="AT188" s="42">
        <f>IF(AS188="",0,VLOOKUP(AS188,'Valeur points'!$D$3:$E$303,2))</f>
        <v>0</v>
      </c>
      <c r="AU188" s="38"/>
      <c r="AV188" s="42">
        <f>IF(AU188="",0,VLOOKUP(AU188,'Valeur points'!$D$3:$E$303,2))</f>
        <v>0</v>
      </c>
      <c r="AW188" s="43">
        <f t="shared" si="16"/>
        <v>0</v>
      </c>
      <c r="AX188" s="44">
        <f t="shared" si="17"/>
        <v>0</v>
      </c>
    </row>
    <row r="189" spans="1:50" ht="18" x14ac:dyDescent="0.15">
      <c r="A189" s="33"/>
      <c r="B189" s="37"/>
      <c r="C189" s="33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45">
        <f t="shared" si="13"/>
        <v>0</v>
      </c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45">
        <f t="shared" si="14"/>
        <v>0</v>
      </c>
      <c r="AL189" s="46">
        <f t="shared" si="15"/>
        <v>0</v>
      </c>
      <c r="AM189" s="38"/>
      <c r="AN189" s="42">
        <f>IF(AM189="",0,VLOOKUP(AM189,'Valeur points'!A181:B557,2))</f>
        <v>0</v>
      </c>
      <c r="AO189" s="38"/>
      <c r="AP189" s="42">
        <f>IF(AO189="",0,VLOOKUP(AO189,'Valeur points'!$G$3:$H$203,2))</f>
        <v>0</v>
      </c>
      <c r="AQ189" s="71"/>
      <c r="AR189" s="42">
        <f>IF(AQ189="",0,VLOOKUP(AQ189,'Valeur points'!$J$3:$K$143,2))</f>
        <v>0</v>
      </c>
      <c r="AS189" s="38"/>
      <c r="AT189" s="42">
        <f>IF(AS189="",0,VLOOKUP(AS189,'Valeur points'!$D$3:$E$303,2))</f>
        <v>0</v>
      </c>
      <c r="AU189" s="38"/>
      <c r="AV189" s="42">
        <f>IF(AU189="",0,VLOOKUP(AU189,'Valeur points'!$D$3:$E$303,2))</f>
        <v>0</v>
      </c>
      <c r="AW189" s="43">
        <f t="shared" si="16"/>
        <v>0</v>
      </c>
      <c r="AX189" s="44">
        <f t="shared" si="17"/>
        <v>0</v>
      </c>
    </row>
    <row r="190" spans="1:50" ht="18" x14ac:dyDescent="0.15">
      <c r="A190" s="33"/>
      <c r="B190" s="37"/>
      <c r="C190" s="33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45">
        <f t="shared" si="13"/>
        <v>0</v>
      </c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45">
        <f t="shared" si="14"/>
        <v>0</v>
      </c>
      <c r="AL190" s="46">
        <f t="shared" si="15"/>
        <v>0</v>
      </c>
      <c r="AM190" s="38"/>
      <c r="AN190" s="42">
        <f>IF(AM190="",0,VLOOKUP(AM190,'Valeur points'!A182:B558,2))</f>
        <v>0</v>
      </c>
      <c r="AO190" s="38"/>
      <c r="AP190" s="42">
        <f>IF(AO190="",0,VLOOKUP(AO190,'Valeur points'!$G$3:$H$203,2))</f>
        <v>0</v>
      </c>
      <c r="AQ190" s="71"/>
      <c r="AR190" s="42">
        <f>IF(AQ190="",0,VLOOKUP(AQ190,'Valeur points'!$J$3:$K$143,2))</f>
        <v>0</v>
      </c>
      <c r="AS190" s="38"/>
      <c r="AT190" s="42">
        <f>IF(AS190="",0,VLOOKUP(AS190,'Valeur points'!$D$3:$E$303,2))</f>
        <v>0</v>
      </c>
      <c r="AU190" s="38"/>
      <c r="AV190" s="42">
        <f>IF(AU190="",0,VLOOKUP(AU190,'Valeur points'!$D$3:$E$303,2))</f>
        <v>0</v>
      </c>
      <c r="AW190" s="43">
        <f t="shared" si="16"/>
        <v>0</v>
      </c>
      <c r="AX190" s="44">
        <f t="shared" si="17"/>
        <v>0</v>
      </c>
    </row>
    <row r="191" spans="1:50" ht="18" x14ac:dyDescent="0.15">
      <c r="A191" s="33"/>
      <c r="B191" s="37"/>
      <c r="C191" s="33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45">
        <f t="shared" si="13"/>
        <v>0</v>
      </c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45">
        <f t="shared" si="14"/>
        <v>0</v>
      </c>
      <c r="AL191" s="46">
        <f t="shared" si="15"/>
        <v>0</v>
      </c>
      <c r="AM191" s="38"/>
      <c r="AN191" s="42">
        <f>IF(AM191="",0,VLOOKUP(AM191,'Valeur points'!A183:B559,2))</f>
        <v>0</v>
      </c>
      <c r="AO191" s="38"/>
      <c r="AP191" s="42">
        <f>IF(AO191="",0,VLOOKUP(AO191,'Valeur points'!$G$3:$H$203,2))</f>
        <v>0</v>
      </c>
      <c r="AQ191" s="71"/>
      <c r="AR191" s="42">
        <f>IF(AQ191="",0,VLOOKUP(AQ191,'Valeur points'!$J$3:$K$143,2))</f>
        <v>0</v>
      </c>
      <c r="AS191" s="38"/>
      <c r="AT191" s="42">
        <f>IF(AS191="",0,VLOOKUP(AS191,'Valeur points'!$D$3:$E$303,2))</f>
        <v>0</v>
      </c>
      <c r="AU191" s="38"/>
      <c r="AV191" s="42">
        <f>IF(AU191="",0,VLOOKUP(AU191,'Valeur points'!$D$3:$E$303,2))</f>
        <v>0</v>
      </c>
      <c r="AW191" s="43">
        <f t="shared" si="16"/>
        <v>0</v>
      </c>
      <c r="AX191" s="44">
        <f t="shared" si="17"/>
        <v>0</v>
      </c>
    </row>
    <row r="192" spans="1:50" ht="18" x14ac:dyDescent="0.15">
      <c r="A192" s="33"/>
      <c r="B192" s="37"/>
      <c r="C192" s="33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45">
        <f t="shared" si="13"/>
        <v>0</v>
      </c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45">
        <f t="shared" si="14"/>
        <v>0</v>
      </c>
      <c r="AL192" s="46">
        <f t="shared" si="15"/>
        <v>0</v>
      </c>
      <c r="AM192" s="38"/>
      <c r="AN192" s="42">
        <f>IF(AM192="",0,VLOOKUP(AM192,'Valeur points'!A184:B560,2))</f>
        <v>0</v>
      </c>
      <c r="AO192" s="38"/>
      <c r="AP192" s="42">
        <f>IF(AO192="",0,VLOOKUP(AO192,'Valeur points'!$G$3:$H$203,2))</f>
        <v>0</v>
      </c>
      <c r="AQ192" s="71"/>
      <c r="AR192" s="42">
        <f>IF(AQ192="",0,VLOOKUP(AQ192,'Valeur points'!$J$3:$K$143,2))</f>
        <v>0</v>
      </c>
      <c r="AS192" s="38"/>
      <c r="AT192" s="42">
        <f>IF(AS192="",0,VLOOKUP(AS192,'Valeur points'!$D$3:$E$303,2))</f>
        <v>0</v>
      </c>
      <c r="AU192" s="38"/>
      <c r="AV192" s="42">
        <f>IF(AU192="",0,VLOOKUP(AU192,'Valeur points'!$D$3:$E$303,2))</f>
        <v>0</v>
      </c>
      <c r="AW192" s="43">
        <f t="shared" si="16"/>
        <v>0</v>
      </c>
      <c r="AX192" s="44">
        <f t="shared" si="17"/>
        <v>0</v>
      </c>
    </row>
    <row r="193" spans="1:50" ht="18" x14ac:dyDescent="0.15">
      <c r="A193" s="33"/>
      <c r="B193" s="37"/>
      <c r="C193" s="33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45">
        <f t="shared" si="13"/>
        <v>0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45">
        <f t="shared" si="14"/>
        <v>0</v>
      </c>
      <c r="AL193" s="46">
        <f t="shared" si="15"/>
        <v>0</v>
      </c>
      <c r="AM193" s="38"/>
      <c r="AN193" s="42">
        <f>IF(AM193="",0,VLOOKUP(AM193,'Valeur points'!A185:B561,2))</f>
        <v>0</v>
      </c>
      <c r="AO193" s="38"/>
      <c r="AP193" s="42">
        <f>IF(AO193="",0,VLOOKUP(AO193,'Valeur points'!$G$3:$H$203,2))</f>
        <v>0</v>
      </c>
      <c r="AQ193" s="71"/>
      <c r="AR193" s="42">
        <f>IF(AQ193="",0,VLOOKUP(AQ193,'Valeur points'!$J$3:$K$143,2))</f>
        <v>0</v>
      </c>
      <c r="AS193" s="38"/>
      <c r="AT193" s="42">
        <f>IF(AS193="",0,VLOOKUP(AS193,'Valeur points'!$D$3:$E$303,2))</f>
        <v>0</v>
      </c>
      <c r="AU193" s="38"/>
      <c r="AV193" s="42">
        <f>IF(AU193="",0,VLOOKUP(AU193,'Valeur points'!$D$3:$E$303,2))</f>
        <v>0</v>
      </c>
      <c r="AW193" s="43">
        <f t="shared" si="16"/>
        <v>0</v>
      </c>
      <c r="AX193" s="44">
        <f t="shared" si="17"/>
        <v>0</v>
      </c>
    </row>
    <row r="194" spans="1:50" ht="18" x14ac:dyDescent="0.15">
      <c r="A194" s="33"/>
      <c r="B194" s="37"/>
      <c r="C194" s="33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45">
        <f t="shared" si="13"/>
        <v>0</v>
      </c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45">
        <f t="shared" si="14"/>
        <v>0</v>
      </c>
      <c r="AL194" s="46">
        <f t="shared" si="15"/>
        <v>0</v>
      </c>
      <c r="AM194" s="38"/>
      <c r="AN194" s="42">
        <f>IF(AM194="",0,VLOOKUP(AM194,'Valeur points'!A186:B562,2))</f>
        <v>0</v>
      </c>
      <c r="AO194" s="38"/>
      <c r="AP194" s="42">
        <f>IF(AO194="",0,VLOOKUP(AO194,'Valeur points'!$G$3:$H$203,2))</f>
        <v>0</v>
      </c>
      <c r="AQ194" s="71"/>
      <c r="AR194" s="42">
        <f>IF(AQ194="",0,VLOOKUP(AQ194,'Valeur points'!$J$3:$K$143,2))</f>
        <v>0</v>
      </c>
      <c r="AS194" s="38"/>
      <c r="AT194" s="42">
        <f>IF(AS194="",0,VLOOKUP(AS194,'Valeur points'!$D$3:$E$303,2))</f>
        <v>0</v>
      </c>
      <c r="AU194" s="38"/>
      <c r="AV194" s="42">
        <f>IF(AU194="",0,VLOOKUP(AU194,'Valeur points'!$D$3:$E$303,2))</f>
        <v>0</v>
      </c>
      <c r="AW194" s="43">
        <f t="shared" si="16"/>
        <v>0</v>
      </c>
      <c r="AX194" s="44">
        <f t="shared" si="17"/>
        <v>0</v>
      </c>
    </row>
    <row r="195" spans="1:50" ht="18" x14ac:dyDescent="0.15">
      <c r="A195" s="33"/>
      <c r="B195" s="37"/>
      <c r="C195" s="33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45">
        <f t="shared" si="13"/>
        <v>0</v>
      </c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45">
        <f t="shared" si="14"/>
        <v>0</v>
      </c>
      <c r="AL195" s="46">
        <f t="shared" si="15"/>
        <v>0</v>
      </c>
      <c r="AM195" s="38"/>
      <c r="AN195" s="42">
        <f>IF(AM195="",0,VLOOKUP(AM195,'Valeur points'!A187:B563,2))</f>
        <v>0</v>
      </c>
      <c r="AO195" s="38"/>
      <c r="AP195" s="42">
        <f>IF(AO195="",0,VLOOKUP(AO195,'Valeur points'!$G$3:$H$203,2))</f>
        <v>0</v>
      </c>
      <c r="AQ195" s="71"/>
      <c r="AR195" s="42">
        <f>IF(AQ195="",0,VLOOKUP(AQ195,'Valeur points'!$J$3:$K$143,2))</f>
        <v>0</v>
      </c>
      <c r="AS195" s="38"/>
      <c r="AT195" s="42">
        <f>IF(AS195="",0,VLOOKUP(AS195,'Valeur points'!$D$3:$E$303,2))</f>
        <v>0</v>
      </c>
      <c r="AU195" s="38"/>
      <c r="AV195" s="42">
        <f>IF(AU195="",0,VLOOKUP(AU195,'Valeur points'!$D$3:$E$303,2))</f>
        <v>0</v>
      </c>
      <c r="AW195" s="43">
        <f t="shared" si="16"/>
        <v>0</v>
      </c>
      <c r="AX195" s="44">
        <f t="shared" si="17"/>
        <v>0</v>
      </c>
    </row>
    <row r="196" spans="1:50" ht="18" x14ac:dyDescent="0.15">
      <c r="A196" s="33"/>
      <c r="B196" s="37"/>
      <c r="C196" s="33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45">
        <f t="shared" si="13"/>
        <v>0</v>
      </c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45">
        <f t="shared" si="14"/>
        <v>0</v>
      </c>
      <c r="AL196" s="46">
        <f t="shared" si="15"/>
        <v>0</v>
      </c>
      <c r="AM196" s="38"/>
      <c r="AN196" s="42">
        <f>IF(AM196="",0,VLOOKUP(AM196,'Valeur points'!A188:B564,2))</f>
        <v>0</v>
      </c>
      <c r="AO196" s="38"/>
      <c r="AP196" s="42">
        <f>IF(AO196="",0,VLOOKUP(AO196,'Valeur points'!$G$3:$H$203,2))</f>
        <v>0</v>
      </c>
      <c r="AQ196" s="71"/>
      <c r="AR196" s="42">
        <f>IF(AQ196="",0,VLOOKUP(AQ196,'Valeur points'!$J$3:$K$143,2))</f>
        <v>0</v>
      </c>
      <c r="AS196" s="38"/>
      <c r="AT196" s="42">
        <f>IF(AS196="",0,VLOOKUP(AS196,'Valeur points'!$D$3:$E$303,2))</f>
        <v>0</v>
      </c>
      <c r="AU196" s="38"/>
      <c r="AV196" s="42">
        <f>IF(AU196="",0,VLOOKUP(AU196,'Valeur points'!$D$3:$E$303,2))</f>
        <v>0</v>
      </c>
      <c r="AW196" s="43">
        <f t="shared" si="16"/>
        <v>0</v>
      </c>
      <c r="AX196" s="44">
        <f t="shared" si="17"/>
        <v>0</v>
      </c>
    </row>
    <row r="197" spans="1:50" ht="18" x14ac:dyDescent="0.15">
      <c r="A197" s="33"/>
      <c r="B197" s="37"/>
      <c r="C197" s="33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45">
        <f t="shared" si="13"/>
        <v>0</v>
      </c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45">
        <f t="shared" si="14"/>
        <v>0</v>
      </c>
      <c r="AL197" s="46">
        <f t="shared" si="15"/>
        <v>0</v>
      </c>
      <c r="AM197" s="38"/>
      <c r="AN197" s="42">
        <f>IF(AM197="",0,VLOOKUP(AM197,'Valeur points'!A189:B565,2))</f>
        <v>0</v>
      </c>
      <c r="AO197" s="38"/>
      <c r="AP197" s="42">
        <f>IF(AO197="",0,VLOOKUP(AO197,'Valeur points'!$G$3:$H$203,2))</f>
        <v>0</v>
      </c>
      <c r="AQ197" s="71"/>
      <c r="AR197" s="42">
        <f>IF(AQ197="",0,VLOOKUP(AQ197,'Valeur points'!$J$3:$K$143,2))</f>
        <v>0</v>
      </c>
      <c r="AS197" s="38"/>
      <c r="AT197" s="42">
        <f>IF(AS197="",0,VLOOKUP(AS197,'Valeur points'!$D$3:$E$303,2))</f>
        <v>0</v>
      </c>
      <c r="AU197" s="38"/>
      <c r="AV197" s="42">
        <f>IF(AU197="",0,VLOOKUP(AU197,'Valeur points'!$D$3:$E$303,2))</f>
        <v>0</v>
      </c>
      <c r="AW197" s="43">
        <f t="shared" si="16"/>
        <v>0</v>
      </c>
      <c r="AX197" s="44">
        <f t="shared" si="17"/>
        <v>0</v>
      </c>
    </row>
    <row r="198" spans="1:50" ht="18" x14ac:dyDescent="0.15">
      <c r="A198" s="33"/>
      <c r="B198" s="37"/>
      <c r="C198" s="33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45">
        <f t="shared" si="13"/>
        <v>0</v>
      </c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45">
        <f t="shared" si="14"/>
        <v>0</v>
      </c>
      <c r="AL198" s="46">
        <f t="shared" si="15"/>
        <v>0</v>
      </c>
      <c r="AM198" s="38"/>
      <c r="AN198" s="42">
        <f>IF(AM198="",0,VLOOKUP(AM198,'Valeur points'!A190:B566,2))</f>
        <v>0</v>
      </c>
      <c r="AO198" s="38"/>
      <c r="AP198" s="42">
        <f>IF(AO198="",0,VLOOKUP(AO198,'Valeur points'!$G$3:$H$203,2))</f>
        <v>0</v>
      </c>
      <c r="AQ198" s="71"/>
      <c r="AR198" s="42">
        <f>IF(AQ198="",0,VLOOKUP(AQ198,'Valeur points'!$J$3:$K$143,2))</f>
        <v>0</v>
      </c>
      <c r="AS198" s="38"/>
      <c r="AT198" s="42">
        <f>IF(AS198="",0,VLOOKUP(AS198,'Valeur points'!$D$3:$E$303,2))</f>
        <v>0</v>
      </c>
      <c r="AU198" s="38"/>
      <c r="AV198" s="42">
        <f>IF(AU198="",0,VLOOKUP(AU198,'Valeur points'!$D$3:$E$303,2))</f>
        <v>0</v>
      </c>
      <c r="AW198" s="43">
        <f t="shared" si="16"/>
        <v>0</v>
      </c>
      <c r="AX198" s="44">
        <f t="shared" si="17"/>
        <v>0</v>
      </c>
    </row>
    <row r="199" spans="1:50" ht="18" x14ac:dyDescent="0.15">
      <c r="A199" s="33"/>
      <c r="B199" s="37"/>
      <c r="C199" s="33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45">
        <f t="shared" si="13"/>
        <v>0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45">
        <f t="shared" si="14"/>
        <v>0</v>
      </c>
      <c r="AL199" s="46">
        <f t="shared" si="15"/>
        <v>0</v>
      </c>
      <c r="AM199" s="38"/>
      <c r="AN199" s="42">
        <f>IF(AM199="",0,VLOOKUP(AM199,'Valeur points'!A191:B567,2))</f>
        <v>0</v>
      </c>
      <c r="AO199" s="38"/>
      <c r="AP199" s="42">
        <f>IF(AO199="",0,VLOOKUP(AO199,'Valeur points'!$G$3:$H$203,2))</f>
        <v>0</v>
      </c>
      <c r="AQ199" s="71"/>
      <c r="AR199" s="42">
        <f>IF(AQ199="",0,VLOOKUP(AQ199,'Valeur points'!$J$3:$K$143,2))</f>
        <v>0</v>
      </c>
      <c r="AS199" s="38"/>
      <c r="AT199" s="42">
        <f>IF(AS199="",0,VLOOKUP(AS199,'Valeur points'!$D$3:$E$303,2))</f>
        <v>0</v>
      </c>
      <c r="AU199" s="38"/>
      <c r="AV199" s="42">
        <f>IF(AU199="",0,VLOOKUP(AU199,'Valeur points'!$D$3:$E$303,2))</f>
        <v>0</v>
      </c>
      <c r="AW199" s="43">
        <f t="shared" si="16"/>
        <v>0</v>
      </c>
      <c r="AX199" s="44">
        <f t="shared" si="17"/>
        <v>0</v>
      </c>
    </row>
    <row r="200" spans="1:50" ht="18" x14ac:dyDescent="0.15">
      <c r="A200" s="33"/>
      <c r="B200" s="37"/>
      <c r="C200" s="33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45">
        <f t="shared" si="13"/>
        <v>0</v>
      </c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45">
        <f t="shared" si="14"/>
        <v>0</v>
      </c>
      <c r="AL200" s="46">
        <f t="shared" si="15"/>
        <v>0</v>
      </c>
      <c r="AM200" s="38"/>
      <c r="AN200" s="42">
        <f>IF(AM200="",0,VLOOKUP(AM200,'Valeur points'!A192:B568,2))</f>
        <v>0</v>
      </c>
      <c r="AO200" s="38"/>
      <c r="AP200" s="42">
        <f>IF(AO200="",0,VLOOKUP(AO200,'Valeur points'!$G$3:$H$203,2))</f>
        <v>0</v>
      </c>
      <c r="AQ200" s="71"/>
      <c r="AR200" s="42">
        <f>IF(AQ200="",0,VLOOKUP(AQ200,'Valeur points'!$J$3:$K$143,2))</f>
        <v>0</v>
      </c>
      <c r="AS200" s="38"/>
      <c r="AT200" s="42">
        <f>IF(AS200="",0,VLOOKUP(AS200,'Valeur points'!$D$3:$E$303,2))</f>
        <v>0</v>
      </c>
      <c r="AU200" s="38"/>
      <c r="AV200" s="42">
        <f>IF(AU200="",0,VLOOKUP(AU200,'Valeur points'!$D$3:$E$303,2))</f>
        <v>0</v>
      </c>
      <c r="AW200" s="43">
        <f t="shared" si="16"/>
        <v>0</v>
      </c>
      <c r="AX200" s="44">
        <f t="shared" si="17"/>
        <v>0</v>
      </c>
    </row>
  </sheetData>
  <sheetProtection algorithmName="SHA-512" hashValue="BapKTMQ3qDBQutLsVkUKPhv+KiJvTABVop8eXa3gYBsTJicDXZJ5tugYh0tRY1qdrfbWCoUoZxNYdkGBXJh1aQ==" saltValue="HTny3Ud4c67QbGsFtFwUoA==" spinCount="100000" sheet="1" insertRows="0" deleteRows="0" selectLockedCells="1" sort="0" autoFilter="0"/>
  <sortState xmlns:xlrd2="http://schemas.microsoft.com/office/spreadsheetml/2017/richdata2" ref="A11:A23">
    <sortCondition ref="A11:A23"/>
  </sortState>
  <mergeCells count="23">
    <mergeCell ref="AX5:AX9"/>
    <mergeCell ref="AO8:AP9"/>
    <mergeCell ref="AS8:AT9"/>
    <mergeCell ref="B2:H4"/>
    <mergeCell ref="B7:B9"/>
    <mergeCell ref="C7:C9"/>
    <mergeCell ref="D7:D9"/>
    <mergeCell ref="E7:E9"/>
    <mergeCell ref="F7:F9"/>
    <mergeCell ref="B5:H5"/>
    <mergeCell ref="H7:H9"/>
    <mergeCell ref="AU8:AV9"/>
    <mergeCell ref="G7:G9"/>
    <mergeCell ref="AL5:AL9"/>
    <mergeCell ref="AK6:AK10"/>
    <mergeCell ref="U6:U10"/>
    <mergeCell ref="AW5:AW9"/>
    <mergeCell ref="AM5:AV5"/>
    <mergeCell ref="AM6:AN7"/>
    <mergeCell ref="AS6:AV7"/>
    <mergeCell ref="AM8:AN9"/>
    <mergeCell ref="AQ8:AR9"/>
    <mergeCell ref="AO6:AR7"/>
  </mergeCells>
  <phoneticPr fontId="6"/>
  <dataValidations count="3">
    <dataValidation type="whole" allowBlank="1" showInputMessage="1" showErrorMessage="1" errorTitle="Alerte" error="Saisissez 1 dans la colonne correspondante au résultat du lutteur : dans la colonne OK s'il a atteint l'objectif, ou dans la colonne &quot;échec&quot; s'il n'a pas atteint son objectif." sqref="I11:T200" xr:uid="{5870EA8F-8634-F547-AF10-B0BE26226B8D}">
      <formula1>1</formula1>
      <formula2>1</formula2>
    </dataValidation>
    <dataValidation type="whole" allowBlank="1" showInputMessage="1" showErrorMessage="1" error="Saisissez 1 dans la colonne « OK » s'il a réalisé la CTT avec uniquement le nom donné, ou dans la colonne « OK avec vidéo » s'il a réalisé correctement la CTT avec la vidéo ou dans la colonne « Échec » s'il n'a pas réalisé correctement la CTT." sqref="V11:AJ200" xr:uid="{862218A7-B4DA-AF4E-93A8-FD0E79C79367}">
      <formula1>1</formula1>
      <formula2>1</formula2>
    </dataValidation>
    <dataValidation type="whole" allowBlank="1" showInputMessage="1" showErrorMessage="1" error="Seul un nombre entier peut être insrcit." sqref="AM11:AM200 AO11:AO200 AQ11:AQ200 AS11:AS200 AU11:AU200" xr:uid="{13B443AC-93F9-714C-91F0-16FFC734A17F}">
      <formula1>0</formula1>
      <formula2>500</formula2>
    </dataValidation>
  </dataValidations>
  <pageMargins left="0.27" right="0.56000000000000005" top="0.55000000000000004" bottom="0.54" header="0.51181102362204722" footer="0.51181102362204722"/>
  <pageSetup paperSize="0" scale="52" fitToWidth="2" orientation="landscape" horizontalDpi="4294967292" verticalDpi="4294967292"/>
  <headerFooter alignWithMargins="0"/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opLeftCell="A13" zoomScaleNormal="100" zoomScaleSheetLayoutView="125" workbookViewId="0">
      <pane xSplit="1" topLeftCell="B1" activePane="topRight" state="frozenSplit"/>
      <selection pane="topRight" activeCell="J9" sqref="J9"/>
    </sheetView>
  </sheetViews>
  <sheetFormatPr baseColWidth="10" defaultColWidth="10.6640625" defaultRowHeight="13" x14ac:dyDescent="0.15"/>
  <cols>
    <col min="1" max="1" width="26.83203125" style="1" customWidth="1"/>
    <col min="2" max="2" width="22.5" style="1" customWidth="1"/>
    <col min="3" max="3" width="5.5" style="1" customWidth="1"/>
    <col min="4" max="4" width="16.5" style="1" customWidth="1"/>
    <col min="5" max="5" width="3.33203125" style="1" customWidth="1"/>
    <col min="6" max="6" width="10.33203125" style="1" customWidth="1"/>
    <col min="7" max="7" width="8.5" style="1" customWidth="1"/>
    <col min="8" max="8" width="6.5" style="1" customWidth="1"/>
    <col min="9" max="16384" width="10.6640625" style="1"/>
  </cols>
  <sheetData>
    <row r="1" spans="1:8" ht="41" customHeight="1" x14ac:dyDescent="0.15">
      <c r="A1" s="25" t="s">
        <v>63</v>
      </c>
      <c r="B1" s="25"/>
      <c r="C1" s="25"/>
      <c r="D1" s="25"/>
      <c r="E1" s="25"/>
      <c r="F1" s="25"/>
      <c r="G1" s="25"/>
      <c r="H1" s="25"/>
    </row>
    <row r="2" spans="1:8" ht="42" customHeight="1" thickBot="1" x14ac:dyDescent="0.2"/>
    <row r="3" spans="1:8" ht="38" customHeight="1" thickBot="1" x14ac:dyDescent="0.2">
      <c r="A3" s="10" t="str">
        <f>VLOOKUP('fiche d''évaluation individuelle'!$A$6,'base de données'!$A$11:$AX$200,2)</f>
        <v>NOM1</v>
      </c>
      <c r="B3" s="9" t="str">
        <f>VLOOKUP('fiche d''évaluation individuelle'!$A$6,'base de données'!$A$11:$AX$200,3)</f>
        <v>Prenom1</v>
      </c>
      <c r="D3" s="18" t="str">
        <f>VLOOKUP('fiche d''évaluation individuelle'!$A$6,'base de données'!$A$11:$AX$200,4)</f>
        <v>U13</v>
      </c>
      <c r="F3" s="18" t="str">
        <f>VLOOKUP('fiche d''évaluation individuelle'!$A$6,'base de données'!$A$11:$AX$200,5)</f>
        <v>M</v>
      </c>
      <c r="G3" s="18">
        <f>VLOOKUP('fiche d''évaluation individuelle'!$A$6,'base de données'!$A$11:$AX$200,6)</f>
        <v>40</v>
      </c>
      <c r="H3" s="18">
        <f>VLOOKUP('fiche d''évaluation individuelle'!$A$6,'base de données'!$A$11:$AX$200,7)</f>
        <v>150</v>
      </c>
    </row>
    <row r="4" spans="1:8" ht="13" customHeight="1" x14ac:dyDescent="0.15">
      <c r="A4" s="19" t="s">
        <v>4</v>
      </c>
      <c r="D4" s="26" t="s">
        <v>10</v>
      </c>
      <c r="E4" s="27"/>
      <c r="F4" s="26" t="s">
        <v>2</v>
      </c>
      <c r="G4" s="26" t="s">
        <v>11</v>
      </c>
      <c r="H4" s="28" t="s">
        <v>12</v>
      </c>
    </row>
    <row r="5" spans="1:8" ht="13" customHeight="1" thickBot="1" x14ac:dyDescent="0.2">
      <c r="A5" s="5"/>
      <c r="D5" s="5"/>
      <c r="E5" s="5"/>
      <c r="F5" s="5"/>
    </row>
    <row r="6" spans="1:8" ht="20" customHeight="1" thickBot="1" x14ac:dyDescent="0.2">
      <c r="A6" s="32">
        <v>0</v>
      </c>
      <c r="D6" s="5"/>
      <c r="H6" s="102"/>
    </row>
    <row r="7" spans="1:8" ht="42" customHeight="1" x14ac:dyDescent="0.15">
      <c r="A7" s="20" t="s">
        <v>82</v>
      </c>
      <c r="D7" s="8"/>
      <c r="F7" s="23" t="s">
        <v>73</v>
      </c>
      <c r="G7" s="23" t="s">
        <v>76</v>
      </c>
      <c r="H7" s="102"/>
    </row>
    <row r="8" spans="1:8" ht="44" customHeight="1" x14ac:dyDescent="0.15">
      <c r="A8" s="103" t="s">
        <v>78</v>
      </c>
      <c r="B8" s="13" t="s">
        <v>74</v>
      </c>
      <c r="C8" s="104" t="s">
        <v>5</v>
      </c>
      <c r="D8" s="105"/>
      <c r="E8" s="106"/>
      <c r="F8" s="12">
        <f>VLOOKUP('fiche d''évaluation individuelle'!$A$6,'base de données'!$A$11:$AX$200,21)</f>
        <v>12</v>
      </c>
      <c r="G8" s="24">
        <f>F8*100/36</f>
        <v>33.333333333333336</v>
      </c>
    </row>
    <row r="9" spans="1:8" ht="54" customHeight="1" x14ac:dyDescent="0.15">
      <c r="A9" s="103"/>
      <c r="B9" s="13" t="s">
        <v>75</v>
      </c>
      <c r="C9" s="104" t="s">
        <v>6</v>
      </c>
      <c r="D9" s="105"/>
      <c r="E9" s="106"/>
      <c r="F9" s="12">
        <f>VLOOKUP('fiche d''évaluation individuelle'!$A$6,'base de données'!$A$11:$AX$200,37)</f>
        <v>24</v>
      </c>
      <c r="G9" s="24">
        <f t="shared" ref="G9" si="0">F9*100/36</f>
        <v>66.666666666666671</v>
      </c>
    </row>
    <row r="10" spans="1:8" ht="34" customHeight="1" x14ac:dyDescent="0.15">
      <c r="A10" s="107" t="s">
        <v>65</v>
      </c>
      <c r="B10" s="110" t="s">
        <v>18</v>
      </c>
      <c r="C10" s="99" t="s">
        <v>93</v>
      </c>
      <c r="D10" s="100"/>
      <c r="E10" s="101"/>
      <c r="F10" s="22">
        <f>VLOOKUP('fiche d''évaluation individuelle'!$A$6,'base de données'!$A$11:$AX$200,42)</f>
        <v>1</v>
      </c>
      <c r="G10" s="24">
        <f>F10*100/5</f>
        <v>20</v>
      </c>
    </row>
    <row r="11" spans="1:8" ht="34" customHeight="1" x14ac:dyDescent="0.15">
      <c r="A11" s="107"/>
      <c r="B11" s="109"/>
      <c r="C11" s="99" t="s">
        <v>94</v>
      </c>
      <c r="D11" s="100"/>
      <c r="E11" s="101"/>
      <c r="F11" s="22">
        <f>VLOOKUP('fiche d''évaluation individuelle'!$A$6,'base de données'!$A$11:$AX$200,44)</f>
        <v>1</v>
      </c>
      <c r="G11" s="24">
        <f>F11*100/5</f>
        <v>20</v>
      </c>
    </row>
    <row r="12" spans="1:8" ht="34" customHeight="1" x14ac:dyDescent="0.15">
      <c r="A12" s="107"/>
      <c r="B12" s="108" t="s">
        <v>64</v>
      </c>
      <c r="C12" s="99" t="s">
        <v>13</v>
      </c>
      <c r="D12" s="100"/>
      <c r="E12" s="101"/>
      <c r="F12" s="22">
        <f>VLOOKUP('fiche d''évaluation individuelle'!$A$6,'base de données'!$A$11:$AX$200,46)</f>
        <v>1</v>
      </c>
      <c r="G12" s="24">
        <f>(F12)*100/4</f>
        <v>25</v>
      </c>
    </row>
    <row r="13" spans="1:8" ht="34" customHeight="1" x14ac:dyDescent="0.15">
      <c r="A13" s="107"/>
      <c r="B13" s="109"/>
      <c r="C13" s="99" t="s">
        <v>14</v>
      </c>
      <c r="D13" s="100"/>
      <c r="E13" s="101"/>
      <c r="F13" s="22">
        <f>VLOOKUP('fiche d''évaluation individuelle'!$A$6,'base de données'!$A$11:$AX$200,48)</f>
        <v>3</v>
      </c>
      <c r="G13" s="24">
        <f>F13*100/4</f>
        <v>75</v>
      </c>
    </row>
    <row r="14" spans="1:8" ht="34" customHeight="1" x14ac:dyDescent="0.15">
      <c r="A14" s="107"/>
      <c r="B14" s="2" t="s">
        <v>19</v>
      </c>
      <c r="C14" s="99" t="s">
        <v>15</v>
      </c>
      <c r="D14" s="100"/>
      <c r="E14" s="101"/>
      <c r="F14" s="22">
        <f>VLOOKUP('fiche d''évaluation individuelle'!$A$6,'base de données'!$A$11:$AX$200,40)</f>
        <v>6</v>
      </c>
      <c r="G14" s="24">
        <f>F14*100/10</f>
        <v>60</v>
      </c>
    </row>
    <row r="15" spans="1:8" ht="34" customHeight="1" x14ac:dyDescent="0.15">
      <c r="A15" s="29"/>
      <c r="B15" s="40"/>
      <c r="C15" s="41"/>
      <c r="D15" s="29"/>
      <c r="E15" s="30" t="s">
        <v>77</v>
      </c>
      <c r="F15" s="31">
        <f>SUM(F8:F14)</f>
        <v>48</v>
      </c>
      <c r="G15" s="72"/>
    </row>
    <row r="16" spans="1:8" ht="34" customHeight="1" x14ac:dyDescent="0.15">
      <c r="A16" s="95"/>
      <c r="B16" s="95"/>
      <c r="C16" s="95"/>
      <c r="D16" s="95"/>
      <c r="E16" s="95"/>
      <c r="F16" s="95"/>
      <c r="G16" s="95"/>
      <c r="H16" s="95"/>
    </row>
    <row r="17" spans="1:8" ht="41" customHeight="1" x14ac:dyDescent="0.15">
      <c r="A17" s="25" t="s">
        <v>66</v>
      </c>
      <c r="B17" s="25"/>
      <c r="C17" s="25"/>
      <c r="D17" s="25"/>
      <c r="E17" s="25"/>
      <c r="F17" s="25"/>
      <c r="G17" s="25"/>
      <c r="H17" s="25"/>
    </row>
    <row r="18" spans="1:8" ht="34" customHeight="1" x14ac:dyDescent="0.15">
      <c r="A18" s="15"/>
      <c r="B18" s="15"/>
      <c r="C18" s="15"/>
      <c r="D18" s="15"/>
      <c r="E18" s="15"/>
      <c r="F18" s="15"/>
      <c r="G18" s="15"/>
      <c r="H18" s="15"/>
    </row>
    <row r="19" spans="1:8" ht="34" customHeight="1" x14ac:dyDescent="0.15">
      <c r="A19" s="15"/>
      <c r="B19" s="15"/>
      <c r="C19" s="15"/>
      <c r="D19" s="15"/>
      <c r="E19" s="15"/>
      <c r="F19" s="15"/>
      <c r="G19" s="15"/>
      <c r="H19" s="15"/>
    </row>
    <row r="20" spans="1:8" ht="34" customHeight="1" x14ac:dyDescent="0.15"/>
    <row r="21" spans="1:8" ht="34" customHeight="1" x14ac:dyDescent="0.15"/>
    <row r="22" spans="1:8" ht="34" customHeight="1" x14ac:dyDescent="0.15"/>
    <row r="23" spans="1:8" ht="34" customHeight="1" x14ac:dyDescent="0.15"/>
    <row r="24" spans="1:8" ht="34" customHeight="1" x14ac:dyDescent="0.15"/>
    <row r="25" spans="1:8" ht="34" customHeight="1" x14ac:dyDescent="0.15"/>
    <row r="26" spans="1:8" ht="34" customHeight="1" x14ac:dyDescent="0.15"/>
    <row r="27" spans="1:8" ht="34" customHeight="1" x14ac:dyDescent="0.15"/>
    <row r="28" spans="1:8" ht="34" customHeight="1" x14ac:dyDescent="0.15"/>
  </sheetData>
  <sheetProtection algorithmName="SHA-512" hashValue="1TWMnZCzsz+NKjbsN/jACKDFRcR7t7E7kfUHGYcLneQRe9Y9ImUDQiQQxT1aNG76avppiFd+5WpJtWZxgtdrvg==" saltValue="Qs792gytO82bBe6avveBfA==" spinCount="100000" sheet="1" objects="1" scenarios="1"/>
  <mergeCells count="13">
    <mergeCell ref="C13:E13"/>
    <mergeCell ref="C12:E12"/>
    <mergeCell ref="A16:H16"/>
    <mergeCell ref="H6:H7"/>
    <mergeCell ref="A8:A9"/>
    <mergeCell ref="C8:E8"/>
    <mergeCell ref="C9:E9"/>
    <mergeCell ref="C10:E10"/>
    <mergeCell ref="A10:A14"/>
    <mergeCell ref="B12:B13"/>
    <mergeCell ref="C14:E14"/>
    <mergeCell ref="C11:E11"/>
    <mergeCell ref="B10:B11"/>
  </mergeCells>
  <phoneticPr fontId="6"/>
  <pageMargins left="0.25" right="0.25" top="0.32" bottom="0.55118110236220497" header="0.3" footer="0.511811023622047"/>
  <pageSetup paperSize="0" scale="84" orientation="portrait" horizontalDpi="4294967292" verticalDpi="429496729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8"/>
  <sheetViews>
    <sheetView view="pageBreakPreview" zoomScaleNormal="100" zoomScaleSheetLayoutView="100" workbookViewId="0">
      <selection activeCell="E23" sqref="E23"/>
    </sheetView>
  </sheetViews>
  <sheetFormatPr baseColWidth="10" defaultColWidth="10.6640625" defaultRowHeight="13" x14ac:dyDescent="0.15"/>
  <cols>
    <col min="1" max="1" width="25.5" style="6" customWidth="1"/>
    <col min="2" max="3" width="11.33203125" style="6" customWidth="1"/>
    <col min="4" max="9" width="20" style="6" customWidth="1"/>
    <col min="10" max="16384" width="10.6640625" style="6"/>
  </cols>
  <sheetData>
    <row r="1" spans="1:9" ht="45" customHeight="1" x14ac:dyDescent="0.15">
      <c r="A1" s="117" t="s">
        <v>62</v>
      </c>
      <c r="B1" s="118"/>
      <c r="C1" s="118"/>
      <c r="D1" s="118"/>
      <c r="E1" s="118"/>
      <c r="F1" s="118"/>
      <c r="G1" s="118"/>
      <c r="H1" s="118"/>
      <c r="I1" s="118"/>
    </row>
    <row r="4" spans="1:9" ht="18" x14ac:dyDescent="0.2">
      <c r="A4" s="7"/>
      <c r="B4" s="7"/>
      <c r="C4" s="7"/>
      <c r="D4" s="4">
        <v>0</v>
      </c>
      <c r="E4" s="4">
        <v>2</v>
      </c>
      <c r="F4" s="4">
        <v>4</v>
      </c>
      <c r="G4" s="4">
        <v>6</v>
      </c>
      <c r="H4" s="4">
        <v>8</v>
      </c>
      <c r="I4" s="4">
        <v>10</v>
      </c>
    </row>
    <row r="5" spans="1:9" ht="39" customHeight="1" x14ac:dyDescent="0.15">
      <c r="A5" s="3" t="s">
        <v>17</v>
      </c>
      <c r="B5" s="111" t="s">
        <v>83</v>
      </c>
      <c r="C5" s="111"/>
      <c r="D5" s="11" t="s">
        <v>88</v>
      </c>
      <c r="E5" s="11" t="s">
        <v>107</v>
      </c>
      <c r="F5" s="11" t="s">
        <v>108</v>
      </c>
      <c r="G5" s="11" t="s">
        <v>109</v>
      </c>
      <c r="H5" s="11" t="s">
        <v>110</v>
      </c>
      <c r="I5" s="11" t="s">
        <v>41</v>
      </c>
    </row>
    <row r="6" spans="1:9" ht="19" customHeight="1" x14ac:dyDescent="0.15">
      <c r="A6" s="119" t="s">
        <v>16</v>
      </c>
      <c r="B6" s="111" t="s">
        <v>84</v>
      </c>
      <c r="C6" s="78"/>
      <c r="D6" s="4">
        <v>0</v>
      </c>
      <c r="E6" s="4">
        <v>1</v>
      </c>
      <c r="F6" s="4">
        <v>2</v>
      </c>
      <c r="G6" s="4">
        <v>3</v>
      </c>
      <c r="H6" s="4">
        <v>4</v>
      </c>
    </row>
    <row r="7" spans="1:9" ht="39" customHeight="1" x14ac:dyDescent="0.15">
      <c r="A7" s="120"/>
      <c r="B7" s="111"/>
      <c r="C7" s="78"/>
      <c r="D7" s="11" t="s">
        <v>88</v>
      </c>
      <c r="E7" s="11" t="s">
        <v>102</v>
      </c>
      <c r="F7" s="11" t="s">
        <v>103</v>
      </c>
      <c r="G7" s="11" t="s">
        <v>104</v>
      </c>
      <c r="H7" s="11" t="s">
        <v>86</v>
      </c>
    </row>
    <row r="8" spans="1:9" ht="39" customHeight="1" x14ac:dyDescent="0.15">
      <c r="A8" s="109"/>
      <c r="B8" s="111" t="s">
        <v>85</v>
      </c>
      <c r="C8" s="78"/>
      <c r="D8" s="11" t="s">
        <v>88</v>
      </c>
      <c r="E8" s="11" t="s">
        <v>102</v>
      </c>
      <c r="F8" s="11" t="s">
        <v>103</v>
      </c>
      <c r="G8" s="11" t="s">
        <v>104</v>
      </c>
      <c r="H8" s="11" t="s">
        <v>86</v>
      </c>
    </row>
    <row r="9" spans="1:9" ht="21" customHeight="1" x14ac:dyDescent="0.15">
      <c r="A9" s="107" t="s">
        <v>3</v>
      </c>
      <c r="B9" s="111" t="s">
        <v>93</v>
      </c>
      <c r="C9" s="78"/>
      <c r="D9" s="4">
        <v>0</v>
      </c>
      <c r="E9" s="4">
        <v>1</v>
      </c>
      <c r="F9" s="4">
        <v>2</v>
      </c>
      <c r="G9" s="4">
        <v>3</v>
      </c>
      <c r="H9" s="4">
        <v>4</v>
      </c>
      <c r="I9" s="4">
        <v>5</v>
      </c>
    </row>
    <row r="10" spans="1:9" ht="39" customHeight="1" x14ac:dyDescent="0.15">
      <c r="A10" s="78"/>
      <c r="B10" s="78"/>
      <c r="C10" s="78"/>
      <c r="D10" s="11" t="s">
        <v>88</v>
      </c>
      <c r="E10" s="11" t="s">
        <v>102</v>
      </c>
      <c r="F10" s="11" t="s">
        <v>103</v>
      </c>
      <c r="G10" s="11" t="s">
        <v>104</v>
      </c>
      <c r="H10" s="11" t="s">
        <v>105</v>
      </c>
      <c r="I10" s="11" t="s">
        <v>106</v>
      </c>
    </row>
    <row r="11" spans="1:9" ht="39" customHeight="1" x14ac:dyDescent="0.15">
      <c r="A11" s="78"/>
      <c r="B11" s="111" t="s">
        <v>95</v>
      </c>
      <c r="C11" s="111"/>
      <c r="D11" s="11" t="s">
        <v>96</v>
      </c>
      <c r="E11" s="11" t="s">
        <v>97</v>
      </c>
      <c r="F11" s="11" t="s">
        <v>98</v>
      </c>
      <c r="G11" s="11" t="s">
        <v>99</v>
      </c>
      <c r="H11" s="11" t="s">
        <v>100</v>
      </c>
      <c r="I11" s="11" t="s">
        <v>101</v>
      </c>
    </row>
    <row r="14" spans="1:9" ht="21" customHeight="1" x14ac:dyDescent="0.15">
      <c r="A14" s="112" t="s">
        <v>55</v>
      </c>
      <c r="B14" s="114" t="s">
        <v>79</v>
      </c>
      <c r="C14" s="115"/>
      <c r="D14" s="4">
        <v>0</v>
      </c>
      <c r="E14" s="4">
        <v>2</v>
      </c>
      <c r="F14" s="4">
        <v>4</v>
      </c>
      <c r="G14" s="4">
        <v>8</v>
      </c>
      <c r="H14" s="4">
        <v>12</v>
      </c>
    </row>
    <row r="15" spans="1:9" ht="74" customHeight="1" x14ac:dyDescent="0.15">
      <c r="A15" s="113"/>
      <c r="B15" s="84"/>
      <c r="C15" s="116"/>
      <c r="D15" s="17" t="s">
        <v>61</v>
      </c>
      <c r="E15" s="17" t="s">
        <v>56</v>
      </c>
      <c r="F15" s="17" t="s">
        <v>57</v>
      </c>
      <c r="G15" s="17" t="s">
        <v>58</v>
      </c>
      <c r="H15" s="17" t="s">
        <v>60</v>
      </c>
    </row>
    <row r="16" spans="1:9" ht="24" customHeight="1" x14ac:dyDescent="0.15">
      <c r="A16" s="112" t="s">
        <v>59</v>
      </c>
      <c r="B16" s="114" t="s">
        <v>71</v>
      </c>
      <c r="C16" s="115"/>
      <c r="D16" s="4">
        <v>0</v>
      </c>
      <c r="E16" s="4">
        <v>6</v>
      </c>
      <c r="F16" s="16"/>
      <c r="G16" s="21"/>
      <c r="H16" s="21"/>
    </row>
    <row r="17" spans="1:5" ht="111" customHeight="1" x14ac:dyDescent="0.15">
      <c r="A17" s="113"/>
      <c r="B17" s="84"/>
      <c r="C17" s="116"/>
      <c r="D17" s="17" t="s">
        <v>67</v>
      </c>
      <c r="E17" s="17" t="s">
        <v>68</v>
      </c>
    </row>
    <row r="18" spans="1:5" ht="125" customHeight="1" x14ac:dyDescent="0.15">
      <c r="A18" s="113"/>
      <c r="B18" s="111" t="s">
        <v>72</v>
      </c>
      <c r="C18" s="78"/>
      <c r="D18" s="17" t="s">
        <v>70</v>
      </c>
      <c r="E18" s="17" t="s">
        <v>69</v>
      </c>
    </row>
  </sheetData>
  <sheetProtection algorithmName="SHA-512" hashValue="6oiphJPdBkzqMEG5ag2rlnHnUna2CpmekGBpzslJ81E4z4G4BZE/hkPYON5D1Hq1Va6JAo/jUoM2I88m6tkSSQ==" saltValue="iR8jNVBAmssWohVlvGS7XQ==" spinCount="100000" sheet="1" objects="1" scenarios="1"/>
  <mergeCells count="13">
    <mergeCell ref="A1:I1"/>
    <mergeCell ref="B5:C5"/>
    <mergeCell ref="B6:C7"/>
    <mergeCell ref="B8:C8"/>
    <mergeCell ref="B9:C10"/>
    <mergeCell ref="A6:A8"/>
    <mergeCell ref="A9:A11"/>
    <mergeCell ref="B11:C11"/>
    <mergeCell ref="B18:C18"/>
    <mergeCell ref="A14:A15"/>
    <mergeCell ref="A16:A18"/>
    <mergeCell ref="B14:C15"/>
    <mergeCell ref="B16:C17"/>
  </mergeCells>
  <phoneticPr fontId="6"/>
  <pageMargins left="0.43307086614173229" right="0.31496062992125984" top="0.44" bottom="0.52" header="0.33" footer="0.51181102362204722"/>
  <pageSetup paperSize="0" scale="73" fitToHeight="0" orientation="landscape" horizontalDpi="4294967292" verticalDpi="429496729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9"/>
  <sheetViews>
    <sheetView workbookViewId="0">
      <selection activeCell="J143" sqref="J143"/>
    </sheetView>
  </sheetViews>
  <sheetFormatPr baseColWidth="10" defaultRowHeight="13" x14ac:dyDescent="0.15"/>
  <sheetData>
    <row r="1" spans="1:11" x14ac:dyDescent="0.15">
      <c r="A1" s="14" t="s">
        <v>40</v>
      </c>
      <c r="D1" s="14" t="s">
        <v>16</v>
      </c>
      <c r="G1" s="14" t="s">
        <v>91</v>
      </c>
      <c r="J1" s="14" t="s">
        <v>92</v>
      </c>
    </row>
    <row r="2" spans="1:11" x14ac:dyDescent="0.15">
      <c r="A2" s="14" t="s">
        <v>0</v>
      </c>
      <c r="B2" s="14" t="s">
        <v>39</v>
      </c>
      <c r="D2" s="14" t="s">
        <v>0</v>
      </c>
      <c r="E2" s="14" t="s">
        <v>39</v>
      </c>
      <c r="G2" s="14" t="s">
        <v>0</v>
      </c>
      <c r="H2" s="14" t="s">
        <v>39</v>
      </c>
      <c r="J2" s="14" t="s">
        <v>0</v>
      </c>
      <c r="K2" s="14" t="s">
        <v>39</v>
      </c>
    </row>
    <row r="3" spans="1:11" x14ac:dyDescent="0.15">
      <c r="A3">
        <v>0</v>
      </c>
      <c r="B3">
        <v>0</v>
      </c>
      <c r="D3">
        <v>0</v>
      </c>
      <c r="E3">
        <v>0</v>
      </c>
      <c r="G3">
        <v>0</v>
      </c>
      <c r="H3">
        <v>0</v>
      </c>
      <c r="J3">
        <v>0</v>
      </c>
      <c r="K3">
        <v>0</v>
      </c>
    </row>
    <row r="4" spans="1:11" x14ac:dyDescent="0.15">
      <c r="A4">
        <v>1</v>
      </c>
      <c r="B4">
        <v>0</v>
      </c>
      <c r="D4">
        <v>1</v>
      </c>
      <c r="E4">
        <v>0</v>
      </c>
      <c r="G4">
        <v>1</v>
      </c>
      <c r="H4">
        <v>0</v>
      </c>
      <c r="J4">
        <v>1</v>
      </c>
      <c r="K4">
        <v>0</v>
      </c>
    </row>
    <row r="5" spans="1:11" x14ac:dyDescent="0.15">
      <c r="A5">
        <v>2</v>
      </c>
      <c r="B5">
        <v>0</v>
      </c>
      <c r="D5">
        <v>2</v>
      </c>
      <c r="E5">
        <v>0</v>
      </c>
      <c r="G5">
        <v>2</v>
      </c>
      <c r="H5">
        <v>0</v>
      </c>
      <c r="J5">
        <v>2</v>
      </c>
      <c r="K5">
        <v>0</v>
      </c>
    </row>
    <row r="6" spans="1:11" x14ac:dyDescent="0.15">
      <c r="A6">
        <v>3</v>
      </c>
      <c r="B6">
        <v>0</v>
      </c>
      <c r="D6">
        <v>3</v>
      </c>
      <c r="E6">
        <v>0</v>
      </c>
      <c r="G6">
        <v>3</v>
      </c>
      <c r="H6">
        <v>0</v>
      </c>
      <c r="J6">
        <v>3</v>
      </c>
      <c r="K6">
        <v>0</v>
      </c>
    </row>
    <row r="7" spans="1:11" x14ac:dyDescent="0.15">
      <c r="A7">
        <v>4</v>
      </c>
      <c r="B7">
        <v>0</v>
      </c>
      <c r="D7">
        <v>4</v>
      </c>
      <c r="E7">
        <v>0</v>
      </c>
      <c r="G7">
        <v>4</v>
      </c>
      <c r="H7">
        <v>0</v>
      </c>
      <c r="J7">
        <v>4</v>
      </c>
      <c r="K7">
        <v>0</v>
      </c>
    </row>
    <row r="8" spans="1:11" x14ac:dyDescent="0.15">
      <c r="A8">
        <v>5</v>
      </c>
      <c r="B8">
        <v>0</v>
      </c>
      <c r="D8">
        <v>5</v>
      </c>
      <c r="E8">
        <v>0</v>
      </c>
      <c r="G8">
        <v>5</v>
      </c>
      <c r="H8">
        <v>0</v>
      </c>
      <c r="J8">
        <v>5</v>
      </c>
      <c r="K8">
        <v>1</v>
      </c>
    </row>
    <row r="9" spans="1:11" x14ac:dyDescent="0.15">
      <c r="A9">
        <v>6</v>
      </c>
      <c r="B9">
        <v>0</v>
      </c>
      <c r="D9">
        <v>6</v>
      </c>
      <c r="E9">
        <v>0</v>
      </c>
      <c r="G9">
        <v>6</v>
      </c>
      <c r="H9">
        <v>0</v>
      </c>
      <c r="J9">
        <v>6</v>
      </c>
      <c r="K9">
        <v>1</v>
      </c>
    </row>
    <row r="10" spans="1:11" x14ac:dyDescent="0.15">
      <c r="A10">
        <v>7</v>
      </c>
      <c r="B10">
        <v>0</v>
      </c>
      <c r="D10">
        <v>7</v>
      </c>
      <c r="E10">
        <v>0</v>
      </c>
      <c r="G10">
        <v>7</v>
      </c>
      <c r="H10">
        <v>0</v>
      </c>
      <c r="J10">
        <v>7</v>
      </c>
      <c r="K10">
        <v>1</v>
      </c>
    </row>
    <row r="11" spans="1:11" x14ac:dyDescent="0.15">
      <c r="A11">
        <v>8</v>
      </c>
      <c r="B11">
        <v>0</v>
      </c>
      <c r="D11">
        <v>8</v>
      </c>
      <c r="E11">
        <v>0</v>
      </c>
      <c r="G11">
        <v>8</v>
      </c>
      <c r="H11">
        <v>0</v>
      </c>
      <c r="J11">
        <v>8</v>
      </c>
      <c r="K11">
        <v>1</v>
      </c>
    </row>
    <row r="12" spans="1:11" x14ac:dyDescent="0.15">
      <c r="A12">
        <v>9</v>
      </c>
      <c r="B12">
        <v>0</v>
      </c>
      <c r="D12">
        <v>9</v>
      </c>
      <c r="E12">
        <v>0</v>
      </c>
      <c r="G12">
        <v>9</v>
      </c>
      <c r="H12">
        <v>0</v>
      </c>
      <c r="J12">
        <v>9</v>
      </c>
      <c r="K12">
        <v>1</v>
      </c>
    </row>
    <row r="13" spans="1:11" x14ac:dyDescent="0.15">
      <c r="A13">
        <v>10</v>
      </c>
      <c r="B13">
        <v>0</v>
      </c>
      <c r="D13">
        <v>10</v>
      </c>
      <c r="E13">
        <v>0</v>
      </c>
      <c r="G13">
        <v>10</v>
      </c>
      <c r="H13">
        <v>0</v>
      </c>
      <c r="J13">
        <v>10</v>
      </c>
      <c r="K13">
        <v>1</v>
      </c>
    </row>
    <row r="14" spans="1:11" x14ac:dyDescent="0.15">
      <c r="A14">
        <v>11</v>
      </c>
      <c r="B14">
        <v>0</v>
      </c>
      <c r="D14">
        <v>11</v>
      </c>
      <c r="E14">
        <v>0</v>
      </c>
      <c r="G14">
        <v>11</v>
      </c>
      <c r="H14">
        <v>0</v>
      </c>
      <c r="J14">
        <v>11</v>
      </c>
      <c r="K14">
        <v>1</v>
      </c>
    </row>
    <row r="15" spans="1:11" x14ac:dyDescent="0.15">
      <c r="A15">
        <v>12</v>
      </c>
      <c r="B15">
        <v>0</v>
      </c>
      <c r="D15">
        <v>12</v>
      </c>
      <c r="E15">
        <v>0</v>
      </c>
      <c r="G15">
        <v>12</v>
      </c>
      <c r="H15">
        <v>0</v>
      </c>
      <c r="J15">
        <v>12</v>
      </c>
      <c r="K15">
        <v>1</v>
      </c>
    </row>
    <row r="16" spans="1:11" x14ac:dyDescent="0.15">
      <c r="A16">
        <v>13</v>
      </c>
      <c r="B16">
        <v>0</v>
      </c>
      <c r="D16">
        <v>13</v>
      </c>
      <c r="E16">
        <v>0</v>
      </c>
      <c r="G16">
        <v>13</v>
      </c>
      <c r="H16">
        <v>0</v>
      </c>
      <c r="J16">
        <v>13</v>
      </c>
      <c r="K16">
        <v>1</v>
      </c>
    </row>
    <row r="17" spans="1:11" x14ac:dyDescent="0.15">
      <c r="A17">
        <v>14</v>
      </c>
      <c r="B17">
        <v>0</v>
      </c>
      <c r="D17">
        <v>14</v>
      </c>
      <c r="E17">
        <v>0</v>
      </c>
      <c r="G17">
        <v>14</v>
      </c>
      <c r="H17">
        <v>0</v>
      </c>
      <c r="J17">
        <v>14</v>
      </c>
      <c r="K17">
        <v>1</v>
      </c>
    </row>
    <row r="18" spans="1:11" x14ac:dyDescent="0.15">
      <c r="A18">
        <v>15</v>
      </c>
      <c r="B18">
        <v>0</v>
      </c>
      <c r="D18">
        <v>15</v>
      </c>
      <c r="E18">
        <v>0</v>
      </c>
      <c r="G18">
        <v>15</v>
      </c>
      <c r="H18">
        <v>0</v>
      </c>
      <c r="J18">
        <v>15</v>
      </c>
      <c r="K18">
        <v>1</v>
      </c>
    </row>
    <row r="19" spans="1:11" x14ac:dyDescent="0.15">
      <c r="A19">
        <v>16</v>
      </c>
      <c r="B19">
        <v>0</v>
      </c>
      <c r="D19">
        <v>16</v>
      </c>
      <c r="E19">
        <v>0</v>
      </c>
      <c r="G19">
        <v>16</v>
      </c>
      <c r="H19">
        <v>0</v>
      </c>
      <c r="J19">
        <v>16</v>
      </c>
      <c r="K19">
        <v>1</v>
      </c>
    </row>
    <row r="20" spans="1:11" x14ac:dyDescent="0.15">
      <c r="A20">
        <v>17</v>
      </c>
      <c r="B20">
        <v>0</v>
      </c>
      <c r="D20">
        <v>17</v>
      </c>
      <c r="E20">
        <v>0</v>
      </c>
      <c r="G20">
        <v>17</v>
      </c>
      <c r="H20">
        <v>0</v>
      </c>
      <c r="J20">
        <v>17</v>
      </c>
      <c r="K20">
        <v>1</v>
      </c>
    </row>
    <row r="21" spans="1:11" x14ac:dyDescent="0.15">
      <c r="A21">
        <v>18</v>
      </c>
      <c r="B21">
        <v>0</v>
      </c>
      <c r="D21">
        <v>18</v>
      </c>
      <c r="E21">
        <v>0</v>
      </c>
      <c r="G21">
        <v>18</v>
      </c>
      <c r="H21">
        <v>0</v>
      </c>
      <c r="J21">
        <v>18</v>
      </c>
      <c r="K21">
        <v>1</v>
      </c>
    </row>
    <row r="22" spans="1:11" x14ac:dyDescent="0.15">
      <c r="A22">
        <v>19</v>
      </c>
      <c r="B22">
        <v>0</v>
      </c>
      <c r="D22">
        <v>19</v>
      </c>
      <c r="E22">
        <v>0</v>
      </c>
      <c r="G22">
        <v>19</v>
      </c>
      <c r="H22">
        <v>0</v>
      </c>
      <c r="J22">
        <v>19</v>
      </c>
      <c r="K22">
        <v>1</v>
      </c>
    </row>
    <row r="23" spans="1:11" x14ac:dyDescent="0.15">
      <c r="A23">
        <v>20</v>
      </c>
      <c r="B23">
        <v>0</v>
      </c>
      <c r="D23">
        <v>20</v>
      </c>
      <c r="E23">
        <v>0</v>
      </c>
      <c r="G23">
        <v>20</v>
      </c>
      <c r="H23">
        <v>0</v>
      </c>
      <c r="J23">
        <v>20</v>
      </c>
      <c r="K23">
        <v>2</v>
      </c>
    </row>
    <row r="24" spans="1:11" x14ac:dyDescent="0.15">
      <c r="A24">
        <v>21</v>
      </c>
      <c r="B24">
        <v>0</v>
      </c>
      <c r="D24">
        <v>21</v>
      </c>
      <c r="E24">
        <v>0</v>
      </c>
      <c r="G24">
        <v>21</v>
      </c>
      <c r="H24">
        <v>0</v>
      </c>
      <c r="J24">
        <v>21</v>
      </c>
      <c r="K24">
        <v>2</v>
      </c>
    </row>
    <row r="25" spans="1:11" x14ac:dyDescent="0.15">
      <c r="A25">
        <v>22</v>
      </c>
      <c r="B25">
        <v>0</v>
      </c>
      <c r="D25">
        <v>22</v>
      </c>
      <c r="E25">
        <v>0</v>
      </c>
      <c r="G25">
        <v>22</v>
      </c>
      <c r="H25">
        <v>0</v>
      </c>
      <c r="J25">
        <v>22</v>
      </c>
      <c r="K25">
        <v>2</v>
      </c>
    </row>
    <row r="26" spans="1:11" x14ac:dyDescent="0.15">
      <c r="A26">
        <v>23</v>
      </c>
      <c r="B26">
        <v>0</v>
      </c>
      <c r="D26">
        <v>23</v>
      </c>
      <c r="E26">
        <v>0</v>
      </c>
      <c r="G26">
        <v>23</v>
      </c>
      <c r="H26">
        <v>0</v>
      </c>
      <c r="J26">
        <v>23</v>
      </c>
      <c r="K26">
        <v>2</v>
      </c>
    </row>
    <row r="27" spans="1:11" x14ac:dyDescent="0.15">
      <c r="A27">
        <v>24</v>
      </c>
      <c r="B27">
        <v>0</v>
      </c>
      <c r="D27">
        <v>24</v>
      </c>
      <c r="E27">
        <v>0</v>
      </c>
      <c r="G27">
        <v>24</v>
      </c>
      <c r="H27">
        <v>0</v>
      </c>
      <c r="J27">
        <v>24</v>
      </c>
      <c r="K27">
        <v>2</v>
      </c>
    </row>
    <row r="28" spans="1:11" x14ac:dyDescent="0.15">
      <c r="A28">
        <v>25</v>
      </c>
      <c r="B28">
        <v>0</v>
      </c>
      <c r="D28">
        <v>25</v>
      </c>
      <c r="E28">
        <v>0</v>
      </c>
      <c r="G28">
        <v>25</v>
      </c>
      <c r="H28">
        <v>0</v>
      </c>
      <c r="J28">
        <v>25</v>
      </c>
      <c r="K28">
        <v>2</v>
      </c>
    </row>
    <row r="29" spans="1:11" x14ac:dyDescent="0.15">
      <c r="A29">
        <v>26</v>
      </c>
      <c r="B29">
        <v>0</v>
      </c>
      <c r="D29">
        <v>26</v>
      </c>
      <c r="E29">
        <v>0</v>
      </c>
      <c r="G29">
        <v>26</v>
      </c>
      <c r="H29">
        <v>0</v>
      </c>
      <c r="J29">
        <v>26</v>
      </c>
      <c r="K29">
        <v>2</v>
      </c>
    </row>
    <row r="30" spans="1:11" x14ac:dyDescent="0.15">
      <c r="A30">
        <v>27</v>
      </c>
      <c r="B30">
        <v>0</v>
      </c>
      <c r="D30">
        <v>27</v>
      </c>
      <c r="E30">
        <v>0</v>
      </c>
      <c r="G30">
        <v>27</v>
      </c>
      <c r="H30">
        <v>0</v>
      </c>
      <c r="J30">
        <v>27</v>
      </c>
      <c r="K30">
        <v>2</v>
      </c>
    </row>
    <row r="31" spans="1:11" x14ac:dyDescent="0.15">
      <c r="A31">
        <v>28</v>
      </c>
      <c r="B31">
        <v>0</v>
      </c>
      <c r="D31">
        <v>28</v>
      </c>
      <c r="E31">
        <v>0</v>
      </c>
      <c r="G31">
        <v>28</v>
      </c>
      <c r="H31">
        <v>0</v>
      </c>
      <c r="J31">
        <v>28</v>
      </c>
      <c r="K31">
        <v>2</v>
      </c>
    </row>
    <row r="32" spans="1:11" x14ac:dyDescent="0.15">
      <c r="A32">
        <v>29</v>
      </c>
      <c r="B32">
        <v>0</v>
      </c>
      <c r="D32">
        <v>29</v>
      </c>
      <c r="E32">
        <v>0</v>
      </c>
      <c r="G32">
        <v>29</v>
      </c>
      <c r="H32">
        <v>0</v>
      </c>
      <c r="J32">
        <v>29</v>
      </c>
      <c r="K32">
        <v>2</v>
      </c>
    </row>
    <row r="33" spans="1:11" x14ac:dyDescent="0.15">
      <c r="A33">
        <v>30</v>
      </c>
      <c r="B33">
        <v>2</v>
      </c>
      <c r="D33">
        <v>30</v>
      </c>
      <c r="E33">
        <v>1</v>
      </c>
      <c r="G33">
        <v>30</v>
      </c>
      <c r="H33">
        <v>1</v>
      </c>
      <c r="J33">
        <v>30</v>
      </c>
      <c r="K33">
        <v>3</v>
      </c>
    </row>
    <row r="34" spans="1:11" x14ac:dyDescent="0.15">
      <c r="A34">
        <v>31</v>
      </c>
      <c r="B34">
        <v>2</v>
      </c>
      <c r="D34">
        <v>31</v>
      </c>
      <c r="E34">
        <v>1</v>
      </c>
      <c r="G34">
        <v>31</v>
      </c>
      <c r="H34">
        <v>1</v>
      </c>
      <c r="J34">
        <v>31</v>
      </c>
      <c r="K34">
        <v>3</v>
      </c>
    </row>
    <row r="35" spans="1:11" x14ac:dyDescent="0.15">
      <c r="A35">
        <v>32</v>
      </c>
      <c r="B35">
        <v>2</v>
      </c>
      <c r="D35">
        <v>32</v>
      </c>
      <c r="E35">
        <v>1</v>
      </c>
      <c r="G35">
        <v>32</v>
      </c>
      <c r="H35">
        <v>1</v>
      </c>
      <c r="J35">
        <v>32</v>
      </c>
      <c r="K35">
        <v>3</v>
      </c>
    </row>
    <row r="36" spans="1:11" x14ac:dyDescent="0.15">
      <c r="A36">
        <v>33</v>
      </c>
      <c r="B36">
        <v>2</v>
      </c>
      <c r="D36">
        <v>33</v>
      </c>
      <c r="E36">
        <v>1</v>
      </c>
      <c r="G36">
        <v>33</v>
      </c>
      <c r="H36">
        <v>1</v>
      </c>
      <c r="J36">
        <v>33</v>
      </c>
      <c r="K36">
        <v>3</v>
      </c>
    </row>
    <row r="37" spans="1:11" x14ac:dyDescent="0.15">
      <c r="A37">
        <v>34</v>
      </c>
      <c r="B37">
        <v>2</v>
      </c>
      <c r="D37">
        <v>34</v>
      </c>
      <c r="E37">
        <v>1</v>
      </c>
      <c r="G37">
        <v>34</v>
      </c>
      <c r="H37">
        <v>1</v>
      </c>
      <c r="J37">
        <v>34</v>
      </c>
      <c r="K37">
        <v>3</v>
      </c>
    </row>
    <row r="38" spans="1:11" x14ac:dyDescent="0.15">
      <c r="A38">
        <v>35</v>
      </c>
      <c r="B38">
        <v>2</v>
      </c>
      <c r="D38">
        <v>35</v>
      </c>
      <c r="E38">
        <v>1</v>
      </c>
      <c r="G38">
        <v>35</v>
      </c>
      <c r="H38">
        <v>1</v>
      </c>
      <c r="J38">
        <v>35</v>
      </c>
      <c r="K38">
        <v>3</v>
      </c>
    </row>
    <row r="39" spans="1:11" x14ac:dyDescent="0.15">
      <c r="A39">
        <v>36</v>
      </c>
      <c r="B39">
        <v>2</v>
      </c>
      <c r="D39">
        <v>36</v>
      </c>
      <c r="E39">
        <v>1</v>
      </c>
      <c r="G39">
        <v>36</v>
      </c>
      <c r="H39">
        <v>1</v>
      </c>
      <c r="J39">
        <v>36</v>
      </c>
      <c r="K39">
        <v>3</v>
      </c>
    </row>
    <row r="40" spans="1:11" x14ac:dyDescent="0.15">
      <c r="A40">
        <v>37</v>
      </c>
      <c r="B40">
        <v>2</v>
      </c>
      <c r="D40">
        <v>37</v>
      </c>
      <c r="E40">
        <v>1</v>
      </c>
      <c r="G40">
        <v>37</v>
      </c>
      <c r="H40">
        <v>1</v>
      </c>
      <c r="J40">
        <v>37</v>
      </c>
      <c r="K40">
        <v>3</v>
      </c>
    </row>
    <row r="41" spans="1:11" x14ac:dyDescent="0.15">
      <c r="A41">
        <v>38</v>
      </c>
      <c r="B41">
        <v>2</v>
      </c>
      <c r="D41">
        <v>38</v>
      </c>
      <c r="E41">
        <v>1</v>
      </c>
      <c r="G41">
        <v>38</v>
      </c>
      <c r="H41">
        <v>1</v>
      </c>
      <c r="J41">
        <v>38</v>
      </c>
      <c r="K41">
        <v>3</v>
      </c>
    </row>
    <row r="42" spans="1:11" x14ac:dyDescent="0.15">
      <c r="A42">
        <v>39</v>
      </c>
      <c r="B42">
        <v>2</v>
      </c>
      <c r="D42">
        <v>39</v>
      </c>
      <c r="E42">
        <v>1</v>
      </c>
      <c r="G42">
        <v>39</v>
      </c>
      <c r="H42">
        <v>1</v>
      </c>
      <c r="J42">
        <v>39</v>
      </c>
      <c r="K42">
        <v>3</v>
      </c>
    </row>
    <row r="43" spans="1:11" x14ac:dyDescent="0.15">
      <c r="A43">
        <v>40</v>
      </c>
      <c r="B43">
        <v>2</v>
      </c>
      <c r="D43">
        <v>40</v>
      </c>
      <c r="E43">
        <v>1</v>
      </c>
      <c r="G43">
        <v>40</v>
      </c>
      <c r="H43">
        <v>1</v>
      </c>
      <c r="J43">
        <v>40</v>
      </c>
      <c r="K43">
        <v>4</v>
      </c>
    </row>
    <row r="44" spans="1:11" x14ac:dyDescent="0.15">
      <c r="A44">
        <v>41</v>
      </c>
      <c r="B44">
        <v>2</v>
      </c>
      <c r="D44">
        <v>41</v>
      </c>
      <c r="E44">
        <v>1</v>
      </c>
      <c r="G44">
        <v>41</v>
      </c>
      <c r="H44">
        <v>1</v>
      </c>
      <c r="J44">
        <v>41</v>
      </c>
      <c r="K44">
        <v>4</v>
      </c>
    </row>
    <row r="45" spans="1:11" x14ac:dyDescent="0.15">
      <c r="A45">
        <v>42</v>
      </c>
      <c r="B45">
        <v>2</v>
      </c>
      <c r="D45">
        <v>42</v>
      </c>
      <c r="E45">
        <v>1</v>
      </c>
      <c r="G45">
        <v>42</v>
      </c>
      <c r="H45">
        <v>1</v>
      </c>
      <c r="J45">
        <v>42</v>
      </c>
      <c r="K45">
        <v>4</v>
      </c>
    </row>
    <row r="46" spans="1:11" x14ac:dyDescent="0.15">
      <c r="A46">
        <v>43</v>
      </c>
      <c r="B46">
        <v>2</v>
      </c>
      <c r="D46">
        <v>43</v>
      </c>
      <c r="E46">
        <v>1</v>
      </c>
      <c r="G46">
        <v>43</v>
      </c>
      <c r="H46">
        <v>1</v>
      </c>
      <c r="J46">
        <v>43</v>
      </c>
      <c r="K46">
        <v>4</v>
      </c>
    </row>
    <row r="47" spans="1:11" x14ac:dyDescent="0.15">
      <c r="A47">
        <v>44</v>
      </c>
      <c r="B47">
        <v>2</v>
      </c>
      <c r="D47">
        <v>44</v>
      </c>
      <c r="E47">
        <v>1</v>
      </c>
      <c r="G47">
        <v>44</v>
      </c>
      <c r="H47">
        <v>1</v>
      </c>
      <c r="J47">
        <v>44</v>
      </c>
      <c r="K47">
        <v>4</v>
      </c>
    </row>
    <row r="48" spans="1:11" x14ac:dyDescent="0.15">
      <c r="A48">
        <v>45</v>
      </c>
      <c r="B48">
        <v>2</v>
      </c>
      <c r="D48">
        <v>45</v>
      </c>
      <c r="E48">
        <v>1</v>
      </c>
      <c r="G48">
        <v>45</v>
      </c>
      <c r="H48">
        <v>1</v>
      </c>
      <c r="J48">
        <v>45</v>
      </c>
      <c r="K48">
        <v>4</v>
      </c>
    </row>
    <row r="49" spans="1:11" x14ac:dyDescent="0.15">
      <c r="A49">
        <v>46</v>
      </c>
      <c r="B49">
        <v>2</v>
      </c>
      <c r="D49">
        <v>46</v>
      </c>
      <c r="E49">
        <v>1</v>
      </c>
      <c r="G49">
        <v>46</v>
      </c>
      <c r="H49">
        <v>1</v>
      </c>
      <c r="J49">
        <v>46</v>
      </c>
      <c r="K49">
        <v>4</v>
      </c>
    </row>
    <row r="50" spans="1:11" x14ac:dyDescent="0.15">
      <c r="A50">
        <v>47</v>
      </c>
      <c r="B50">
        <v>2</v>
      </c>
      <c r="D50">
        <v>47</v>
      </c>
      <c r="E50">
        <v>1</v>
      </c>
      <c r="G50">
        <v>47</v>
      </c>
      <c r="H50">
        <v>1</v>
      </c>
      <c r="J50">
        <v>47</v>
      </c>
      <c r="K50">
        <v>4</v>
      </c>
    </row>
    <row r="51" spans="1:11" x14ac:dyDescent="0.15">
      <c r="A51">
        <v>48</v>
      </c>
      <c r="B51">
        <v>2</v>
      </c>
      <c r="D51">
        <v>48</v>
      </c>
      <c r="E51">
        <v>1</v>
      </c>
      <c r="G51">
        <v>48</v>
      </c>
      <c r="H51">
        <v>1</v>
      </c>
      <c r="J51">
        <v>48</v>
      </c>
      <c r="K51">
        <v>4</v>
      </c>
    </row>
    <row r="52" spans="1:11" x14ac:dyDescent="0.15">
      <c r="A52">
        <v>49</v>
      </c>
      <c r="B52">
        <v>2</v>
      </c>
      <c r="D52">
        <v>49</v>
      </c>
      <c r="E52">
        <v>1</v>
      </c>
      <c r="G52">
        <v>49</v>
      </c>
      <c r="H52">
        <v>1</v>
      </c>
      <c r="J52">
        <v>49</v>
      </c>
      <c r="K52">
        <v>4</v>
      </c>
    </row>
    <row r="53" spans="1:11" x14ac:dyDescent="0.15">
      <c r="A53">
        <v>50</v>
      </c>
      <c r="B53">
        <v>2</v>
      </c>
      <c r="D53">
        <v>50</v>
      </c>
      <c r="E53">
        <v>1</v>
      </c>
      <c r="G53">
        <v>50</v>
      </c>
      <c r="H53">
        <v>1</v>
      </c>
      <c r="J53">
        <v>50</v>
      </c>
      <c r="K53">
        <v>5</v>
      </c>
    </row>
    <row r="54" spans="1:11" x14ac:dyDescent="0.15">
      <c r="A54">
        <v>51</v>
      </c>
      <c r="B54">
        <v>2</v>
      </c>
      <c r="D54">
        <v>51</v>
      </c>
      <c r="E54">
        <v>1</v>
      </c>
      <c r="G54">
        <v>51</v>
      </c>
      <c r="H54">
        <v>1</v>
      </c>
      <c r="J54">
        <v>51</v>
      </c>
      <c r="K54">
        <v>5</v>
      </c>
    </row>
    <row r="55" spans="1:11" x14ac:dyDescent="0.15">
      <c r="A55">
        <v>52</v>
      </c>
      <c r="B55">
        <v>2</v>
      </c>
      <c r="D55">
        <v>52</v>
      </c>
      <c r="E55">
        <v>1</v>
      </c>
      <c r="G55">
        <v>52</v>
      </c>
      <c r="H55">
        <v>1</v>
      </c>
      <c r="J55">
        <v>52</v>
      </c>
      <c r="K55">
        <v>5</v>
      </c>
    </row>
    <row r="56" spans="1:11" x14ac:dyDescent="0.15">
      <c r="A56">
        <v>53</v>
      </c>
      <c r="B56">
        <v>2</v>
      </c>
      <c r="D56">
        <v>53</v>
      </c>
      <c r="E56">
        <v>1</v>
      </c>
      <c r="G56">
        <v>53</v>
      </c>
      <c r="H56">
        <v>1</v>
      </c>
      <c r="J56">
        <v>53</v>
      </c>
      <c r="K56">
        <v>5</v>
      </c>
    </row>
    <row r="57" spans="1:11" x14ac:dyDescent="0.15">
      <c r="A57">
        <v>54</v>
      </c>
      <c r="B57">
        <v>2</v>
      </c>
      <c r="D57">
        <v>54</v>
      </c>
      <c r="E57">
        <v>1</v>
      </c>
      <c r="G57">
        <v>54</v>
      </c>
      <c r="H57">
        <v>1</v>
      </c>
      <c r="J57">
        <v>54</v>
      </c>
      <c r="K57">
        <v>5</v>
      </c>
    </row>
    <row r="58" spans="1:11" x14ac:dyDescent="0.15">
      <c r="A58">
        <v>55</v>
      </c>
      <c r="B58">
        <v>2</v>
      </c>
      <c r="D58">
        <v>55</v>
      </c>
      <c r="E58">
        <v>1</v>
      </c>
      <c r="G58">
        <v>55</v>
      </c>
      <c r="H58">
        <v>1</v>
      </c>
      <c r="J58">
        <v>55</v>
      </c>
      <c r="K58">
        <v>5</v>
      </c>
    </row>
    <row r="59" spans="1:11" x14ac:dyDescent="0.15">
      <c r="A59">
        <v>56</v>
      </c>
      <c r="B59">
        <v>2</v>
      </c>
      <c r="D59">
        <v>56</v>
      </c>
      <c r="E59">
        <v>1</v>
      </c>
      <c r="G59">
        <v>56</v>
      </c>
      <c r="H59">
        <v>1</v>
      </c>
      <c r="J59">
        <v>56</v>
      </c>
      <c r="K59">
        <v>5</v>
      </c>
    </row>
    <row r="60" spans="1:11" x14ac:dyDescent="0.15">
      <c r="A60">
        <v>57</v>
      </c>
      <c r="B60">
        <v>2</v>
      </c>
      <c r="D60">
        <v>57</v>
      </c>
      <c r="E60">
        <v>1</v>
      </c>
      <c r="G60">
        <v>57</v>
      </c>
      <c r="H60">
        <v>1</v>
      </c>
      <c r="J60">
        <v>57</v>
      </c>
      <c r="K60">
        <v>5</v>
      </c>
    </row>
    <row r="61" spans="1:11" x14ac:dyDescent="0.15">
      <c r="A61">
        <v>58</v>
      </c>
      <c r="B61">
        <v>2</v>
      </c>
      <c r="D61">
        <v>58</v>
      </c>
      <c r="E61">
        <v>1</v>
      </c>
      <c r="G61">
        <v>58</v>
      </c>
      <c r="H61">
        <v>1</v>
      </c>
      <c r="J61">
        <v>58</v>
      </c>
      <c r="K61">
        <v>5</v>
      </c>
    </row>
    <row r="62" spans="1:11" x14ac:dyDescent="0.15">
      <c r="A62">
        <v>59</v>
      </c>
      <c r="B62">
        <v>2</v>
      </c>
      <c r="D62">
        <v>59</v>
      </c>
      <c r="E62">
        <v>1</v>
      </c>
      <c r="G62">
        <v>59</v>
      </c>
      <c r="H62">
        <v>1</v>
      </c>
      <c r="J62">
        <v>59</v>
      </c>
      <c r="K62">
        <v>5</v>
      </c>
    </row>
    <row r="63" spans="1:11" x14ac:dyDescent="0.15">
      <c r="A63">
        <v>60</v>
      </c>
      <c r="B63">
        <v>2</v>
      </c>
      <c r="D63">
        <v>60</v>
      </c>
      <c r="E63">
        <v>2</v>
      </c>
      <c r="G63">
        <v>60</v>
      </c>
      <c r="H63">
        <v>2</v>
      </c>
      <c r="J63">
        <v>60</v>
      </c>
      <c r="K63">
        <v>5</v>
      </c>
    </row>
    <row r="64" spans="1:11" x14ac:dyDescent="0.15">
      <c r="A64">
        <v>61</v>
      </c>
      <c r="B64">
        <v>2</v>
      </c>
      <c r="D64">
        <v>61</v>
      </c>
      <c r="E64">
        <v>2</v>
      </c>
      <c r="G64">
        <v>61</v>
      </c>
      <c r="H64">
        <v>2</v>
      </c>
      <c r="J64">
        <v>61</v>
      </c>
      <c r="K64">
        <v>5</v>
      </c>
    </row>
    <row r="65" spans="1:11" x14ac:dyDescent="0.15">
      <c r="A65">
        <v>62</v>
      </c>
      <c r="B65">
        <v>2</v>
      </c>
      <c r="D65">
        <v>62</v>
      </c>
      <c r="E65">
        <v>2</v>
      </c>
      <c r="G65">
        <v>62</v>
      </c>
      <c r="H65">
        <v>2</v>
      </c>
      <c r="J65">
        <v>62</v>
      </c>
      <c r="K65">
        <v>5</v>
      </c>
    </row>
    <row r="66" spans="1:11" x14ac:dyDescent="0.15">
      <c r="A66">
        <v>63</v>
      </c>
      <c r="B66">
        <v>2</v>
      </c>
      <c r="D66">
        <v>63</v>
      </c>
      <c r="E66">
        <v>2</v>
      </c>
      <c r="G66">
        <v>63</v>
      </c>
      <c r="H66">
        <v>2</v>
      </c>
      <c r="J66">
        <v>63</v>
      </c>
      <c r="K66">
        <v>5</v>
      </c>
    </row>
    <row r="67" spans="1:11" x14ac:dyDescent="0.15">
      <c r="A67">
        <v>64</v>
      </c>
      <c r="B67">
        <v>2</v>
      </c>
      <c r="D67">
        <v>64</v>
      </c>
      <c r="E67">
        <v>2</v>
      </c>
      <c r="G67">
        <v>64</v>
      </c>
      <c r="H67">
        <v>2</v>
      </c>
      <c r="J67">
        <v>64</v>
      </c>
      <c r="K67">
        <v>5</v>
      </c>
    </row>
    <row r="68" spans="1:11" x14ac:dyDescent="0.15">
      <c r="A68">
        <v>65</v>
      </c>
      <c r="B68">
        <v>2</v>
      </c>
      <c r="D68">
        <v>65</v>
      </c>
      <c r="E68">
        <v>2</v>
      </c>
      <c r="G68">
        <v>65</v>
      </c>
      <c r="H68">
        <v>2</v>
      </c>
      <c r="J68">
        <v>65</v>
      </c>
      <c r="K68">
        <v>5</v>
      </c>
    </row>
    <row r="69" spans="1:11" x14ac:dyDescent="0.15">
      <c r="A69">
        <v>66</v>
      </c>
      <c r="B69">
        <v>2</v>
      </c>
      <c r="D69">
        <v>66</v>
      </c>
      <c r="E69">
        <v>2</v>
      </c>
      <c r="G69">
        <v>66</v>
      </c>
      <c r="H69">
        <v>2</v>
      </c>
      <c r="J69">
        <v>66</v>
      </c>
      <c r="K69">
        <v>5</v>
      </c>
    </row>
    <row r="70" spans="1:11" x14ac:dyDescent="0.15">
      <c r="A70">
        <v>67</v>
      </c>
      <c r="B70">
        <v>2</v>
      </c>
      <c r="D70">
        <v>67</v>
      </c>
      <c r="E70">
        <v>2</v>
      </c>
      <c r="G70">
        <v>67</v>
      </c>
      <c r="H70">
        <v>2</v>
      </c>
      <c r="J70">
        <v>67</v>
      </c>
      <c r="K70">
        <v>5</v>
      </c>
    </row>
    <row r="71" spans="1:11" x14ac:dyDescent="0.15">
      <c r="A71">
        <v>68</v>
      </c>
      <c r="B71">
        <v>2</v>
      </c>
      <c r="D71">
        <v>68</v>
      </c>
      <c r="E71">
        <v>2</v>
      </c>
      <c r="G71">
        <v>68</v>
      </c>
      <c r="H71">
        <v>2</v>
      </c>
      <c r="J71">
        <v>68</v>
      </c>
      <c r="K71">
        <v>5</v>
      </c>
    </row>
    <row r="72" spans="1:11" x14ac:dyDescent="0.15">
      <c r="A72">
        <v>69</v>
      </c>
      <c r="B72">
        <v>2</v>
      </c>
      <c r="D72">
        <v>69</v>
      </c>
      <c r="E72">
        <v>2</v>
      </c>
      <c r="G72">
        <v>69</v>
      </c>
      <c r="H72">
        <v>2</v>
      </c>
      <c r="J72">
        <v>69</v>
      </c>
      <c r="K72">
        <v>5</v>
      </c>
    </row>
    <row r="73" spans="1:11" x14ac:dyDescent="0.15">
      <c r="A73">
        <v>70</v>
      </c>
      <c r="B73">
        <v>2</v>
      </c>
      <c r="D73">
        <v>70</v>
      </c>
      <c r="E73">
        <v>2</v>
      </c>
      <c r="G73">
        <v>70</v>
      </c>
      <c r="H73">
        <v>2</v>
      </c>
      <c r="J73">
        <v>70</v>
      </c>
      <c r="K73">
        <v>5</v>
      </c>
    </row>
    <row r="74" spans="1:11" x14ac:dyDescent="0.15">
      <c r="A74">
        <v>71</v>
      </c>
      <c r="B74">
        <v>2</v>
      </c>
      <c r="D74">
        <v>71</v>
      </c>
      <c r="E74">
        <v>2</v>
      </c>
      <c r="G74">
        <v>71</v>
      </c>
      <c r="H74">
        <v>2</v>
      </c>
      <c r="J74">
        <v>71</v>
      </c>
      <c r="K74">
        <v>5</v>
      </c>
    </row>
    <row r="75" spans="1:11" x14ac:dyDescent="0.15">
      <c r="A75">
        <v>72</v>
      </c>
      <c r="B75">
        <v>2</v>
      </c>
      <c r="D75">
        <v>72</v>
      </c>
      <c r="E75">
        <v>2</v>
      </c>
      <c r="G75">
        <v>72</v>
      </c>
      <c r="H75">
        <v>2</v>
      </c>
      <c r="J75">
        <v>72</v>
      </c>
      <c r="K75">
        <v>5</v>
      </c>
    </row>
    <row r="76" spans="1:11" x14ac:dyDescent="0.15">
      <c r="A76">
        <v>73</v>
      </c>
      <c r="B76">
        <v>2</v>
      </c>
      <c r="D76">
        <v>73</v>
      </c>
      <c r="E76">
        <v>2</v>
      </c>
      <c r="G76">
        <v>73</v>
      </c>
      <c r="H76">
        <v>2</v>
      </c>
      <c r="J76">
        <v>73</v>
      </c>
      <c r="K76">
        <v>5</v>
      </c>
    </row>
    <row r="77" spans="1:11" x14ac:dyDescent="0.15">
      <c r="A77">
        <v>74</v>
      </c>
      <c r="B77">
        <v>2</v>
      </c>
      <c r="D77">
        <v>74</v>
      </c>
      <c r="E77">
        <v>2</v>
      </c>
      <c r="G77">
        <v>74</v>
      </c>
      <c r="H77">
        <v>2</v>
      </c>
      <c r="J77">
        <v>74</v>
      </c>
      <c r="K77">
        <v>5</v>
      </c>
    </row>
    <row r="78" spans="1:11" x14ac:dyDescent="0.15">
      <c r="A78">
        <v>75</v>
      </c>
      <c r="B78">
        <v>2</v>
      </c>
      <c r="D78">
        <v>75</v>
      </c>
      <c r="E78">
        <v>2</v>
      </c>
      <c r="G78">
        <v>75</v>
      </c>
      <c r="H78">
        <v>2</v>
      </c>
      <c r="J78">
        <v>75</v>
      </c>
      <c r="K78">
        <v>5</v>
      </c>
    </row>
    <row r="79" spans="1:11" x14ac:dyDescent="0.15">
      <c r="A79">
        <v>76</v>
      </c>
      <c r="B79">
        <v>2</v>
      </c>
      <c r="D79">
        <v>76</v>
      </c>
      <c r="E79">
        <v>2</v>
      </c>
      <c r="G79">
        <v>76</v>
      </c>
      <c r="H79">
        <v>2</v>
      </c>
      <c r="J79">
        <v>76</v>
      </c>
      <c r="K79">
        <v>5</v>
      </c>
    </row>
    <row r="80" spans="1:11" x14ac:dyDescent="0.15">
      <c r="A80">
        <v>77</v>
      </c>
      <c r="B80">
        <v>2</v>
      </c>
      <c r="D80">
        <v>77</v>
      </c>
      <c r="E80">
        <v>2</v>
      </c>
      <c r="G80">
        <v>77</v>
      </c>
      <c r="H80">
        <v>2</v>
      </c>
      <c r="J80">
        <v>77</v>
      </c>
      <c r="K80">
        <v>5</v>
      </c>
    </row>
    <row r="81" spans="1:11" x14ac:dyDescent="0.15">
      <c r="A81">
        <v>78</v>
      </c>
      <c r="B81">
        <v>2</v>
      </c>
      <c r="D81">
        <v>78</v>
      </c>
      <c r="E81">
        <v>2</v>
      </c>
      <c r="G81">
        <v>78</v>
      </c>
      <c r="H81">
        <v>2</v>
      </c>
      <c r="J81">
        <v>78</v>
      </c>
      <c r="K81">
        <v>5</v>
      </c>
    </row>
    <row r="82" spans="1:11" x14ac:dyDescent="0.15">
      <c r="A82">
        <v>79</v>
      </c>
      <c r="B82">
        <v>2</v>
      </c>
      <c r="D82">
        <v>79</v>
      </c>
      <c r="E82">
        <v>2</v>
      </c>
      <c r="G82">
        <v>79</v>
      </c>
      <c r="H82">
        <v>2</v>
      </c>
      <c r="J82">
        <v>79</v>
      </c>
      <c r="K82">
        <v>5</v>
      </c>
    </row>
    <row r="83" spans="1:11" x14ac:dyDescent="0.15">
      <c r="A83">
        <v>80</v>
      </c>
      <c r="B83">
        <v>2</v>
      </c>
      <c r="D83">
        <v>80</v>
      </c>
      <c r="E83">
        <v>2</v>
      </c>
      <c r="G83">
        <v>80</v>
      </c>
      <c r="H83">
        <v>2</v>
      </c>
      <c r="J83">
        <v>80</v>
      </c>
      <c r="K83">
        <v>5</v>
      </c>
    </row>
    <row r="84" spans="1:11" x14ac:dyDescent="0.15">
      <c r="A84">
        <v>81</v>
      </c>
      <c r="B84">
        <v>2</v>
      </c>
      <c r="D84">
        <v>81</v>
      </c>
      <c r="E84">
        <v>2</v>
      </c>
      <c r="G84">
        <v>81</v>
      </c>
      <c r="H84">
        <v>2</v>
      </c>
      <c r="J84">
        <v>81</v>
      </c>
      <c r="K84">
        <v>5</v>
      </c>
    </row>
    <row r="85" spans="1:11" x14ac:dyDescent="0.15">
      <c r="A85">
        <v>82</v>
      </c>
      <c r="B85">
        <v>2</v>
      </c>
      <c r="D85">
        <v>82</v>
      </c>
      <c r="E85">
        <v>2</v>
      </c>
      <c r="G85">
        <v>82</v>
      </c>
      <c r="H85">
        <v>2</v>
      </c>
      <c r="J85">
        <v>82</v>
      </c>
      <c r="K85">
        <v>5</v>
      </c>
    </row>
    <row r="86" spans="1:11" x14ac:dyDescent="0.15">
      <c r="A86">
        <v>83</v>
      </c>
      <c r="B86">
        <v>2</v>
      </c>
      <c r="D86">
        <v>83</v>
      </c>
      <c r="E86">
        <v>2</v>
      </c>
      <c r="G86">
        <v>83</v>
      </c>
      <c r="H86">
        <v>2</v>
      </c>
      <c r="J86">
        <v>83</v>
      </c>
      <c r="K86">
        <v>5</v>
      </c>
    </row>
    <row r="87" spans="1:11" x14ac:dyDescent="0.15">
      <c r="A87">
        <v>84</v>
      </c>
      <c r="B87">
        <v>2</v>
      </c>
      <c r="D87">
        <v>84</v>
      </c>
      <c r="E87">
        <v>2</v>
      </c>
      <c r="G87">
        <v>84</v>
      </c>
      <c r="H87">
        <v>2</v>
      </c>
      <c r="J87">
        <v>84</v>
      </c>
      <c r="K87">
        <v>5</v>
      </c>
    </row>
    <row r="88" spans="1:11" x14ac:dyDescent="0.15">
      <c r="A88">
        <v>85</v>
      </c>
      <c r="B88">
        <v>2</v>
      </c>
      <c r="D88">
        <v>85</v>
      </c>
      <c r="E88">
        <v>2</v>
      </c>
      <c r="G88">
        <v>85</v>
      </c>
      <c r="H88">
        <v>2</v>
      </c>
      <c r="J88">
        <v>85</v>
      </c>
      <c r="K88">
        <v>5</v>
      </c>
    </row>
    <row r="89" spans="1:11" x14ac:dyDescent="0.15">
      <c r="A89">
        <v>86</v>
      </c>
      <c r="B89">
        <v>2</v>
      </c>
      <c r="D89">
        <v>86</v>
      </c>
      <c r="E89">
        <v>2</v>
      </c>
      <c r="G89">
        <v>86</v>
      </c>
      <c r="H89">
        <v>2</v>
      </c>
      <c r="J89">
        <v>86</v>
      </c>
      <c r="K89">
        <v>5</v>
      </c>
    </row>
    <row r="90" spans="1:11" x14ac:dyDescent="0.15">
      <c r="A90">
        <v>87</v>
      </c>
      <c r="B90">
        <v>2</v>
      </c>
      <c r="D90">
        <v>87</v>
      </c>
      <c r="E90">
        <v>2</v>
      </c>
      <c r="G90">
        <v>87</v>
      </c>
      <c r="H90">
        <v>2</v>
      </c>
      <c r="J90">
        <v>87</v>
      </c>
      <c r="K90">
        <v>5</v>
      </c>
    </row>
    <row r="91" spans="1:11" x14ac:dyDescent="0.15">
      <c r="A91">
        <v>88</v>
      </c>
      <c r="B91">
        <v>2</v>
      </c>
      <c r="D91">
        <v>88</v>
      </c>
      <c r="E91">
        <v>2</v>
      </c>
      <c r="G91">
        <v>88</v>
      </c>
      <c r="H91">
        <v>2</v>
      </c>
      <c r="J91">
        <v>88</v>
      </c>
      <c r="K91">
        <v>5</v>
      </c>
    </row>
    <row r="92" spans="1:11" x14ac:dyDescent="0.15">
      <c r="A92">
        <v>89</v>
      </c>
      <c r="B92">
        <v>2</v>
      </c>
      <c r="D92">
        <v>89</v>
      </c>
      <c r="E92">
        <v>2</v>
      </c>
      <c r="G92">
        <v>89</v>
      </c>
      <c r="H92">
        <v>2</v>
      </c>
      <c r="J92">
        <v>89</v>
      </c>
      <c r="K92">
        <v>5</v>
      </c>
    </row>
    <row r="93" spans="1:11" x14ac:dyDescent="0.15">
      <c r="A93">
        <v>90</v>
      </c>
      <c r="B93">
        <v>4</v>
      </c>
      <c r="D93">
        <v>90</v>
      </c>
      <c r="E93">
        <v>3</v>
      </c>
      <c r="G93">
        <v>90</v>
      </c>
      <c r="H93">
        <v>3</v>
      </c>
      <c r="J93">
        <v>90</v>
      </c>
      <c r="K93">
        <v>5</v>
      </c>
    </row>
    <row r="94" spans="1:11" x14ac:dyDescent="0.15">
      <c r="A94">
        <v>91</v>
      </c>
      <c r="B94">
        <v>4</v>
      </c>
      <c r="D94">
        <v>91</v>
      </c>
      <c r="E94">
        <v>3</v>
      </c>
      <c r="G94">
        <v>91</v>
      </c>
      <c r="H94">
        <v>3</v>
      </c>
      <c r="J94">
        <v>91</v>
      </c>
      <c r="K94">
        <v>5</v>
      </c>
    </row>
    <row r="95" spans="1:11" x14ac:dyDescent="0.15">
      <c r="A95">
        <v>92</v>
      </c>
      <c r="B95">
        <v>4</v>
      </c>
      <c r="D95">
        <v>92</v>
      </c>
      <c r="E95">
        <v>3</v>
      </c>
      <c r="G95">
        <v>92</v>
      </c>
      <c r="H95">
        <v>3</v>
      </c>
      <c r="J95">
        <v>92</v>
      </c>
      <c r="K95">
        <v>5</v>
      </c>
    </row>
    <row r="96" spans="1:11" x14ac:dyDescent="0.15">
      <c r="A96">
        <v>93</v>
      </c>
      <c r="B96">
        <v>4</v>
      </c>
      <c r="D96">
        <v>93</v>
      </c>
      <c r="E96">
        <v>3</v>
      </c>
      <c r="G96">
        <v>93</v>
      </c>
      <c r="H96">
        <v>3</v>
      </c>
      <c r="J96">
        <v>93</v>
      </c>
      <c r="K96">
        <v>5</v>
      </c>
    </row>
    <row r="97" spans="1:11" x14ac:dyDescent="0.15">
      <c r="A97">
        <v>94</v>
      </c>
      <c r="B97">
        <v>4</v>
      </c>
      <c r="D97">
        <v>94</v>
      </c>
      <c r="E97">
        <v>3</v>
      </c>
      <c r="G97">
        <v>94</v>
      </c>
      <c r="H97">
        <v>3</v>
      </c>
      <c r="J97">
        <v>94</v>
      </c>
      <c r="K97">
        <v>5</v>
      </c>
    </row>
    <row r="98" spans="1:11" x14ac:dyDescent="0.15">
      <c r="A98">
        <v>95</v>
      </c>
      <c r="B98">
        <v>4</v>
      </c>
      <c r="D98">
        <v>95</v>
      </c>
      <c r="E98">
        <v>3</v>
      </c>
      <c r="G98">
        <v>95</v>
      </c>
      <c r="H98">
        <v>3</v>
      </c>
      <c r="J98">
        <v>95</v>
      </c>
      <c r="K98">
        <v>5</v>
      </c>
    </row>
    <row r="99" spans="1:11" x14ac:dyDescent="0.15">
      <c r="A99">
        <v>96</v>
      </c>
      <c r="B99">
        <v>4</v>
      </c>
      <c r="D99">
        <v>96</v>
      </c>
      <c r="E99">
        <v>3</v>
      </c>
      <c r="G99">
        <v>96</v>
      </c>
      <c r="H99">
        <v>3</v>
      </c>
      <c r="J99">
        <v>96</v>
      </c>
      <c r="K99">
        <v>5</v>
      </c>
    </row>
    <row r="100" spans="1:11" x14ac:dyDescent="0.15">
      <c r="A100">
        <v>97</v>
      </c>
      <c r="B100">
        <v>4</v>
      </c>
      <c r="D100">
        <v>97</v>
      </c>
      <c r="E100">
        <v>3</v>
      </c>
      <c r="G100">
        <v>97</v>
      </c>
      <c r="H100">
        <v>3</v>
      </c>
      <c r="J100">
        <v>97</v>
      </c>
      <c r="K100">
        <v>5</v>
      </c>
    </row>
    <row r="101" spans="1:11" x14ac:dyDescent="0.15">
      <c r="A101">
        <v>98</v>
      </c>
      <c r="B101">
        <v>4</v>
      </c>
      <c r="D101">
        <v>98</v>
      </c>
      <c r="E101">
        <v>3</v>
      </c>
      <c r="G101">
        <v>98</v>
      </c>
      <c r="H101">
        <v>3</v>
      </c>
      <c r="J101">
        <v>98</v>
      </c>
      <c r="K101">
        <v>5</v>
      </c>
    </row>
    <row r="102" spans="1:11" x14ac:dyDescent="0.15">
      <c r="A102">
        <v>99</v>
      </c>
      <c r="B102">
        <v>4</v>
      </c>
      <c r="D102">
        <v>99</v>
      </c>
      <c r="E102">
        <v>3</v>
      </c>
      <c r="G102">
        <v>99</v>
      </c>
      <c r="H102">
        <v>3</v>
      </c>
      <c r="J102">
        <v>99</v>
      </c>
      <c r="K102">
        <v>5</v>
      </c>
    </row>
    <row r="103" spans="1:11" x14ac:dyDescent="0.15">
      <c r="A103">
        <v>100</v>
      </c>
      <c r="B103">
        <v>4</v>
      </c>
      <c r="D103">
        <v>100</v>
      </c>
      <c r="E103">
        <v>3</v>
      </c>
      <c r="G103">
        <v>100</v>
      </c>
      <c r="H103">
        <v>3</v>
      </c>
      <c r="J103">
        <v>100</v>
      </c>
      <c r="K103">
        <v>5</v>
      </c>
    </row>
    <row r="104" spans="1:11" x14ac:dyDescent="0.15">
      <c r="A104">
        <v>101</v>
      </c>
      <c r="B104">
        <v>4</v>
      </c>
      <c r="D104">
        <v>101</v>
      </c>
      <c r="E104">
        <v>3</v>
      </c>
      <c r="G104">
        <v>101</v>
      </c>
      <c r="H104">
        <v>3</v>
      </c>
      <c r="J104">
        <v>101</v>
      </c>
      <c r="K104">
        <v>5</v>
      </c>
    </row>
    <row r="105" spans="1:11" x14ac:dyDescent="0.15">
      <c r="A105">
        <v>102</v>
      </c>
      <c r="B105">
        <v>4</v>
      </c>
      <c r="D105">
        <v>102</v>
      </c>
      <c r="E105">
        <v>3</v>
      </c>
      <c r="G105">
        <v>102</v>
      </c>
      <c r="H105">
        <v>3</v>
      </c>
      <c r="J105">
        <v>102</v>
      </c>
      <c r="K105">
        <v>5</v>
      </c>
    </row>
    <row r="106" spans="1:11" x14ac:dyDescent="0.15">
      <c r="A106">
        <v>103</v>
      </c>
      <c r="B106">
        <v>4</v>
      </c>
      <c r="D106">
        <v>103</v>
      </c>
      <c r="E106">
        <v>3</v>
      </c>
      <c r="G106">
        <v>103</v>
      </c>
      <c r="H106">
        <v>3</v>
      </c>
      <c r="J106">
        <v>103</v>
      </c>
      <c r="K106">
        <v>5</v>
      </c>
    </row>
    <row r="107" spans="1:11" x14ac:dyDescent="0.15">
      <c r="A107">
        <v>104</v>
      </c>
      <c r="B107">
        <v>4</v>
      </c>
      <c r="D107">
        <v>104</v>
      </c>
      <c r="E107">
        <v>3</v>
      </c>
      <c r="G107">
        <v>104</v>
      </c>
      <c r="H107">
        <v>3</v>
      </c>
      <c r="J107">
        <v>104</v>
      </c>
      <c r="K107">
        <v>5</v>
      </c>
    </row>
    <row r="108" spans="1:11" x14ac:dyDescent="0.15">
      <c r="A108">
        <v>105</v>
      </c>
      <c r="B108">
        <v>4</v>
      </c>
      <c r="D108">
        <v>105</v>
      </c>
      <c r="E108">
        <v>3</v>
      </c>
      <c r="G108">
        <v>105</v>
      </c>
      <c r="H108">
        <v>3</v>
      </c>
      <c r="J108">
        <v>105</v>
      </c>
      <c r="K108">
        <v>5</v>
      </c>
    </row>
    <row r="109" spans="1:11" x14ac:dyDescent="0.15">
      <c r="A109">
        <v>106</v>
      </c>
      <c r="B109">
        <v>4</v>
      </c>
      <c r="D109">
        <v>106</v>
      </c>
      <c r="E109">
        <v>3</v>
      </c>
      <c r="G109">
        <v>106</v>
      </c>
      <c r="H109">
        <v>3</v>
      </c>
      <c r="J109">
        <v>106</v>
      </c>
      <c r="K109">
        <v>5</v>
      </c>
    </row>
    <row r="110" spans="1:11" x14ac:dyDescent="0.15">
      <c r="A110">
        <v>107</v>
      </c>
      <c r="B110">
        <v>4</v>
      </c>
      <c r="D110">
        <v>107</v>
      </c>
      <c r="E110">
        <v>3</v>
      </c>
      <c r="G110">
        <v>107</v>
      </c>
      <c r="H110">
        <v>3</v>
      </c>
      <c r="J110">
        <v>107</v>
      </c>
      <c r="K110">
        <v>5</v>
      </c>
    </row>
    <row r="111" spans="1:11" x14ac:dyDescent="0.15">
      <c r="A111">
        <v>108</v>
      </c>
      <c r="B111">
        <v>4</v>
      </c>
      <c r="D111">
        <v>108</v>
      </c>
      <c r="E111">
        <v>3</v>
      </c>
      <c r="G111">
        <v>108</v>
      </c>
      <c r="H111">
        <v>3</v>
      </c>
      <c r="J111">
        <v>108</v>
      </c>
      <c r="K111">
        <v>5</v>
      </c>
    </row>
    <row r="112" spans="1:11" x14ac:dyDescent="0.15">
      <c r="A112">
        <v>109</v>
      </c>
      <c r="B112">
        <v>4</v>
      </c>
      <c r="D112">
        <v>109</v>
      </c>
      <c r="E112">
        <v>3</v>
      </c>
      <c r="G112">
        <v>109</v>
      </c>
      <c r="H112">
        <v>3</v>
      </c>
      <c r="J112">
        <v>109</v>
      </c>
      <c r="K112">
        <v>5</v>
      </c>
    </row>
    <row r="113" spans="1:11" x14ac:dyDescent="0.15">
      <c r="A113">
        <v>110</v>
      </c>
      <c r="B113">
        <v>4</v>
      </c>
      <c r="D113">
        <v>110</v>
      </c>
      <c r="E113">
        <v>3</v>
      </c>
      <c r="G113">
        <v>110</v>
      </c>
      <c r="H113">
        <v>3</v>
      </c>
      <c r="J113">
        <v>110</v>
      </c>
      <c r="K113">
        <v>5</v>
      </c>
    </row>
    <row r="114" spans="1:11" x14ac:dyDescent="0.15">
      <c r="A114">
        <v>111</v>
      </c>
      <c r="B114">
        <v>4</v>
      </c>
      <c r="D114">
        <v>111</v>
      </c>
      <c r="E114">
        <v>3</v>
      </c>
      <c r="G114">
        <v>111</v>
      </c>
      <c r="H114">
        <v>3</v>
      </c>
      <c r="J114">
        <v>111</v>
      </c>
      <c r="K114">
        <v>5</v>
      </c>
    </row>
    <row r="115" spans="1:11" x14ac:dyDescent="0.15">
      <c r="A115">
        <v>112</v>
      </c>
      <c r="B115">
        <v>4</v>
      </c>
      <c r="D115">
        <v>112</v>
      </c>
      <c r="E115">
        <v>3</v>
      </c>
      <c r="G115">
        <v>112</v>
      </c>
      <c r="H115">
        <v>3</v>
      </c>
      <c r="J115">
        <v>112</v>
      </c>
      <c r="K115">
        <v>5</v>
      </c>
    </row>
    <row r="116" spans="1:11" x14ac:dyDescent="0.15">
      <c r="A116">
        <v>113</v>
      </c>
      <c r="B116">
        <v>4</v>
      </c>
      <c r="D116">
        <v>113</v>
      </c>
      <c r="E116">
        <v>3</v>
      </c>
      <c r="G116">
        <v>113</v>
      </c>
      <c r="H116">
        <v>3</v>
      </c>
      <c r="J116">
        <v>113</v>
      </c>
      <c r="K116">
        <v>5</v>
      </c>
    </row>
    <row r="117" spans="1:11" x14ac:dyDescent="0.15">
      <c r="A117">
        <v>114</v>
      </c>
      <c r="B117">
        <v>4</v>
      </c>
      <c r="D117">
        <v>114</v>
      </c>
      <c r="E117">
        <v>3</v>
      </c>
      <c r="G117">
        <v>114</v>
      </c>
      <c r="H117">
        <v>3</v>
      </c>
      <c r="J117">
        <v>114</v>
      </c>
      <c r="K117">
        <v>5</v>
      </c>
    </row>
    <row r="118" spans="1:11" x14ac:dyDescent="0.15">
      <c r="A118">
        <v>115</v>
      </c>
      <c r="B118">
        <v>4</v>
      </c>
      <c r="D118">
        <v>115</v>
      </c>
      <c r="E118">
        <v>3</v>
      </c>
      <c r="G118">
        <v>115</v>
      </c>
      <c r="H118">
        <v>3</v>
      </c>
      <c r="J118">
        <v>115</v>
      </c>
      <c r="K118">
        <v>5</v>
      </c>
    </row>
    <row r="119" spans="1:11" x14ac:dyDescent="0.15">
      <c r="A119">
        <v>116</v>
      </c>
      <c r="B119">
        <v>4</v>
      </c>
      <c r="D119">
        <v>116</v>
      </c>
      <c r="E119">
        <v>3</v>
      </c>
      <c r="G119">
        <v>116</v>
      </c>
      <c r="H119">
        <v>3</v>
      </c>
      <c r="J119">
        <v>116</v>
      </c>
      <c r="K119">
        <v>5</v>
      </c>
    </row>
    <row r="120" spans="1:11" x14ac:dyDescent="0.15">
      <c r="A120">
        <v>117</v>
      </c>
      <c r="B120">
        <v>4</v>
      </c>
      <c r="D120">
        <v>117</v>
      </c>
      <c r="E120">
        <v>3</v>
      </c>
      <c r="G120">
        <v>117</v>
      </c>
      <c r="H120">
        <v>3</v>
      </c>
      <c r="J120">
        <v>117</v>
      </c>
      <c r="K120">
        <v>5</v>
      </c>
    </row>
    <row r="121" spans="1:11" x14ac:dyDescent="0.15">
      <c r="A121">
        <v>118</v>
      </c>
      <c r="B121">
        <v>4</v>
      </c>
      <c r="D121">
        <v>118</v>
      </c>
      <c r="E121">
        <v>3</v>
      </c>
      <c r="G121">
        <v>118</v>
      </c>
      <c r="H121">
        <v>3</v>
      </c>
      <c r="J121">
        <v>118</v>
      </c>
      <c r="K121">
        <v>5</v>
      </c>
    </row>
    <row r="122" spans="1:11" x14ac:dyDescent="0.15">
      <c r="A122">
        <v>119</v>
      </c>
      <c r="B122">
        <v>4</v>
      </c>
      <c r="D122">
        <v>119</v>
      </c>
      <c r="E122">
        <v>3</v>
      </c>
      <c r="G122">
        <v>119</v>
      </c>
      <c r="H122">
        <v>3</v>
      </c>
      <c r="J122">
        <v>119</v>
      </c>
      <c r="K122">
        <v>5</v>
      </c>
    </row>
    <row r="123" spans="1:11" x14ac:dyDescent="0.15">
      <c r="A123">
        <v>120</v>
      </c>
      <c r="B123">
        <v>4</v>
      </c>
      <c r="D123">
        <v>120</v>
      </c>
      <c r="E123">
        <v>4</v>
      </c>
      <c r="G123">
        <v>120</v>
      </c>
      <c r="H123">
        <v>4</v>
      </c>
      <c r="J123">
        <v>120</v>
      </c>
      <c r="K123">
        <v>5</v>
      </c>
    </row>
    <row r="124" spans="1:11" x14ac:dyDescent="0.15">
      <c r="A124">
        <v>121</v>
      </c>
      <c r="B124">
        <v>4</v>
      </c>
      <c r="D124">
        <v>121</v>
      </c>
      <c r="E124">
        <v>4</v>
      </c>
      <c r="G124">
        <v>121</v>
      </c>
      <c r="H124">
        <v>4</v>
      </c>
      <c r="J124">
        <v>121</v>
      </c>
      <c r="K124">
        <v>5</v>
      </c>
    </row>
    <row r="125" spans="1:11" x14ac:dyDescent="0.15">
      <c r="A125">
        <v>122</v>
      </c>
      <c r="B125">
        <v>4</v>
      </c>
      <c r="D125">
        <v>122</v>
      </c>
      <c r="E125">
        <v>4</v>
      </c>
      <c r="G125">
        <v>122</v>
      </c>
      <c r="H125">
        <v>4</v>
      </c>
      <c r="J125">
        <v>122</v>
      </c>
      <c r="K125">
        <v>5</v>
      </c>
    </row>
    <row r="126" spans="1:11" x14ac:dyDescent="0.15">
      <c r="A126">
        <v>123</v>
      </c>
      <c r="B126">
        <v>4</v>
      </c>
      <c r="D126">
        <v>123</v>
      </c>
      <c r="E126">
        <v>4</v>
      </c>
      <c r="G126">
        <v>123</v>
      </c>
      <c r="H126">
        <v>4</v>
      </c>
      <c r="J126">
        <v>123</v>
      </c>
      <c r="K126">
        <v>5</v>
      </c>
    </row>
    <row r="127" spans="1:11" x14ac:dyDescent="0.15">
      <c r="A127">
        <v>124</v>
      </c>
      <c r="B127">
        <v>4</v>
      </c>
      <c r="D127">
        <v>124</v>
      </c>
      <c r="E127">
        <v>4</v>
      </c>
      <c r="G127">
        <v>124</v>
      </c>
      <c r="H127">
        <v>4</v>
      </c>
      <c r="J127">
        <v>124</v>
      </c>
      <c r="K127">
        <v>5</v>
      </c>
    </row>
    <row r="128" spans="1:11" x14ac:dyDescent="0.15">
      <c r="A128">
        <v>125</v>
      </c>
      <c r="B128">
        <v>4</v>
      </c>
      <c r="D128">
        <v>125</v>
      </c>
      <c r="E128">
        <v>4</v>
      </c>
      <c r="G128">
        <v>125</v>
      </c>
      <c r="H128">
        <v>4</v>
      </c>
      <c r="J128">
        <v>125</v>
      </c>
      <c r="K128">
        <v>5</v>
      </c>
    </row>
    <row r="129" spans="1:11" x14ac:dyDescent="0.15">
      <c r="A129">
        <v>126</v>
      </c>
      <c r="B129">
        <v>4</v>
      </c>
      <c r="D129">
        <v>126</v>
      </c>
      <c r="E129">
        <v>4</v>
      </c>
      <c r="G129">
        <v>126</v>
      </c>
      <c r="H129">
        <v>4</v>
      </c>
      <c r="J129">
        <v>126</v>
      </c>
      <c r="K129">
        <v>5</v>
      </c>
    </row>
    <row r="130" spans="1:11" x14ac:dyDescent="0.15">
      <c r="A130">
        <v>127</v>
      </c>
      <c r="B130">
        <v>4</v>
      </c>
      <c r="D130">
        <v>127</v>
      </c>
      <c r="E130">
        <v>4</v>
      </c>
      <c r="G130">
        <v>127</v>
      </c>
      <c r="H130">
        <v>4</v>
      </c>
      <c r="J130">
        <v>127</v>
      </c>
      <c r="K130">
        <v>5</v>
      </c>
    </row>
    <row r="131" spans="1:11" x14ac:dyDescent="0.15">
      <c r="A131">
        <v>128</v>
      </c>
      <c r="B131">
        <v>4</v>
      </c>
      <c r="D131">
        <v>128</v>
      </c>
      <c r="E131">
        <v>4</v>
      </c>
      <c r="G131">
        <v>128</v>
      </c>
      <c r="H131">
        <v>4</v>
      </c>
      <c r="J131">
        <v>128</v>
      </c>
      <c r="K131">
        <v>5</v>
      </c>
    </row>
    <row r="132" spans="1:11" x14ac:dyDescent="0.15">
      <c r="A132">
        <v>129</v>
      </c>
      <c r="B132">
        <v>4</v>
      </c>
      <c r="D132">
        <v>129</v>
      </c>
      <c r="E132">
        <v>4</v>
      </c>
      <c r="G132">
        <v>129</v>
      </c>
      <c r="H132">
        <v>4</v>
      </c>
      <c r="J132">
        <v>129</v>
      </c>
      <c r="K132">
        <v>5</v>
      </c>
    </row>
    <row r="133" spans="1:11" x14ac:dyDescent="0.15">
      <c r="A133">
        <v>130</v>
      </c>
      <c r="B133">
        <v>4</v>
      </c>
      <c r="D133">
        <v>130</v>
      </c>
      <c r="E133">
        <v>4</v>
      </c>
      <c r="G133">
        <v>130</v>
      </c>
      <c r="H133">
        <v>4</v>
      </c>
      <c r="J133">
        <v>130</v>
      </c>
      <c r="K133">
        <v>5</v>
      </c>
    </row>
    <row r="134" spans="1:11" x14ac:dyDescent="0.15">
      <c r="A134">
        <v>131</v>
      </c>
      <c r="B134">
        <v>4</v>
      </c>
      <c r="D134">
        <v>131</v>
      </c>
      <c r="E134">
        <v>4</v>
      </c>
      <c r="G134">
        <v>131</v>
      </c>
      <c r="H134">
        <v>4</v>
      </c>
      <c r="J134">
        <v>131</v>
      </c>
      <c r="K134">
        <v>5</v>
      </c>
    </row>
    <row r="135" spans="1:11" x14ac:dyDescent="0.15">
      <c r="A135">
        <v>132</v>
      </c>
      <c r="B135">
        <v>4</v>
      </c>
      <c r="D135">
        <v>132</v>
      </c>
      <c r="E135">
        <v>4</v>
      </c>
      <c r="G135">
        <v>132</v>
      </c>
      <c r="H135">
        <v>4</v>
      </c>
      <c r="J135">
        <v>132</v>
      </c>
      <c r="K135">
        <v>5</v>
      </c>
    </row>
    <row r="136" spans="1:11" x14ac:dyDescent="0.15">
      <c r="A136">
        <v>133</v>
      </c>
      <c r="B136">
        <v>4</v>
      </c>
      <c r="D136">
        <v>133</v>
      </c>
      <c r="E136">
        <v>4</v>
      </c>
      <c r="G136">
        <v>133</v>
      </c>
      <c r="H136">
        <v>4</v>
      </c>
      <c r="J136">
        <v>133</v>
      </c>
      <c r="K136">
        <v>5</v>
      </c>
    </row>
    <row r="137" spans="1:11" x14ac:dyDescent="0.15">
      <c r="A137">
        <v>134</v>
      </c>
      <c r="B137">
        <v>4</v>
      </c>
      <c r="D137">
        <v>134</v>
      </c>
      <c r="E137">
        <v>4</v>
      </c>
      <c r="G137">
        <v>134</v>
      </c>
      <c r="H137">
        <v>4</v>
      </c>
      <c r="J137">
        <v>134</v>
      </c>
      <c r="K137">
        <v>5</v>
      </c>
    </row>
    <row r="138" spans="1:11" x14ac:dyDescent="0.15">
      <c r="A138">
        <v>135</v>
      </c>
      <c r="B138">
        <v>4</v>
      </c>
      <c r="D138">
        <v>135</v>
      </c>
      <c r="E138">
        <v>4</v>
      </c>
      <c r="G138">
        <v>135</v>
      </c>
      <c r="H138">
        <v>4</v>
      </c>
      <c r="J138">
        <v>135</v>
      </c>
      <c r="K138">
        <v>5</v>
      </c>
    </row>
    <row r="139" spans="1:11" x14ac:dyDescent="0.15">
      <c r="A139">
        <v>136</v>
      </c>
      <c r="B139">
        <v>4</v>
      </c>
      <c r="D139">
        <v>136</v>
      </c>
      <c r="E139">
        <v>4</v>
      </c>
      <c r="G139">
        <v>136</v>
      </c>
      <c r="H139">
        <v>4</v>
      </c>
      <c r="J139">
        <v>136</v>
      </c>
      <c r="K139">
        <v>5</v>
      </c>
    </row>
    <row r="140" spans="1:11" x14ac:dyDescent="0.15">
      <c r="A140">
        <v>137</v>
      </c>
      <c r="B140">
        <v>4</v>
      </c>
      <c r="D140">
        <v>137</v>
      </c>
      <c r="E140">
        <v>4</v>
      </c>
      <c r="G140">
        <v>137</v>
      </c>
      <c r="H140">
        <v>4</v>
      </c>
      <c r="J140">
        <v>137</v>
      </c>
      <c r="K140">
        <v>5</v>
      </c>
    </row>
    <row r="141" spans="1:11" x14ac:dyDescent="0.15">
      <c r="A141">
        <v>138</v>
      </c>
      <c r="B141">
        <v>4</v>
      </c>
      <c r="D141">
        <v>138</v>
      </c>
      <c r="E141">
        <v>4</v>
      </c>
      <c r="G141">
        <v>138</v>
      </c>
      <c r="H141">
        <v>4</v>
      </c>
      <c r="J141">
        <v>138</v>
      </c>
      <c r="K141">
        <v>5</v>
      </c>
    </row>
    <row r="142" spans="1:11" x14ac:dyDescent="0.15">
      <c r="A142">
        <v>139</v>
      </c>
      <c r="B142">
        <v>4</v>
      </c>
      <c r="D142">
        <v>139</v>
      </c>
      <c r="E142">
        <v>4</v>
      </c>
      <c r="G142">
        <v>139</v>
      </c>
      <c r="H142">
        <v>4</v>
      </c>
      <c r="J142">
        <v>139</v>
      </c>
      <c r="K142">
        <v>5</v>
      </c>
    </row>
    <row r="143" spans="1:11" x14ac:dyDescent="0.15">
      <c r="A143">
        <v>140</v>
      </c>
      <c r="B143">
        <v>4</v>
      </c>
      <c r="D143">
        <v>140</v>
      </c>
      <c r="E143">
        <v>4</v>
      </c>
      <c r="G143">
        <v>140</v>
      </c>
      <c r="H143">
        <v>4</v>
      </c>
      <c r="J143">
        <v>140</v>
      </c>
      <c r="K143">
        <v>5</v>
      </c>
    </row>
    <row r="144" spans="1:11" x14ac:dyDescent="0.15">
      <c r="A144">
        <v>141</v>
      </c>
      <c r="B144">
        <v>4</v>
      </c>
      <c r="D144">
        <v>141</v>
      </c>
      <c r="E144">
        <v>4</v>
      </c>
      <c r="G144">
        <v>141</v>
      </c>
      <c r="H144">
        <v>4</v>
      </c>
    </row>
    <row r="145" spans="1:8" x14ac:dyDescent="0.15">
      <c r="A145">
        <v>142</v>
      </c>
      <c r="B145">
        <v>4</v>
      </c>
      <c r="D145">
        <v>142</v>
      </c>
      <c r="E145">
        <v>4</v>
      </c>
      <c r="G145">
        <v>142</v>
      </c>
      <c r="H145">
        <v>4</v>
      </c>
    </row>
    <row r="146" spans="1:8" x14ac:dyDescent="0.15">
      <c r="A146">
        <v>143</v>
      </c>
      <c r="B146">
        <v>4</v>
      </c>
      <c r="D146">
        <v>143</v>
      </c>
      <c r="E146">
        <v>4</v>
      </c>
      <c r="G146">
        <v>143</v>
      </c>
      <c r="H146">
        <v>4</v>
      </c>
    </row>
    <row r="147" spans="1:8" x14ac:dyDescent="0.15">
      <c r="A147">
        <v>144</v>
      </c>
      <c r="B147">
        <v>4</v>
      </c>
      <c r="D147">
        <v>144</v>
      </c>
      <c r="E147">
        <v>4</v>
      </c>
      <c r="G147">
        <v>144</v>
      </c>
      <c r="H147">
        <v>4</v>
      </c>
    </row>
    <row r="148" spans="1:8" x14ac:dyDescent="0.15">
      <c r="A148">
        <v>145</v>
      </c>
      <c r="B148">
        <v>4</v>
      </c>
      <c r="D148">
        <v>145</v>
      </c>
      <c r="E148">
        <v>4</v>
      </c>
      <c r="G148">
        <v>145</v>
      </c>
      <c r="H148">
        <v>4</v>
      </c>
    </row>
    <row r="149" spans="1:8" x14ac:dyDescent="0.15">
      <c r="A149">
        <v>146</v>
      </c>
      <c r="B149">
        <v>4</v>
      </c>
      <c r="D149">
        <v>146</v>
      </c>
      <c r="E149">
        <v>4</v>
      </c>
      <c r="G149">
        <v>146</v>
      </c>
      <c r="H149">
        <v>4</v>
      </c>
    </row>
    <row r="150" spans="1:8" x14ac:dyDescent="0.15">
      <c r="A150">
        <v>147</v>
      </c>
      <c r="B150">
        <v>4</v>
      </c>
      <c r="D150">
        <v>147</v>
      </c>
      <c r="E150">
        <v>4</v>
      </c>
      <c r="G150">
        <v>147</v>
      </c>
      <c r="H150">
        <v>4</v>
      </c>
    </row>
    <row r="151" spans="1:8" x14ac:dyDescent="0.15">
      <c r="A151">
        <v>148</v>
      </c>
      <c r="B151">
        <v>4</v>
      </c>
      <c r="D151">
        <v>148</v>
      </c>
      <c r="E151">
        <v>4</v>
      </c>
      <c r="G151">
        <v>148</v>
      </c>
      <c r="H151">
        <v>4</v>
      </c>
    </row>
    <row r="152" spans="1:8" x14ac:dyDescent="0.15">
      <c r="A152">
        <v>149</v>
      </c>
      <c r="B152">
        <v>4</v>
      </c>
      <c r="D152">
        <v>149</v>
      </c>
      <c r="E152">
        <v>4</v>
      </c>
      <c r="G152">
        <v>149</v>
      </c>
      <c r="H152">
        <v>4</v>
      </c>
    </row>
    <row r="153" spans="1:8" x14ac:dyDescent="0.15">
      <c r="A153">
        <v>150</v>
      </c>
      <c r="B153">
        <v>6</v>
      </c>
      <c r="D153">
        <v>150</v>
      </c>
      <c r="E153">
        <v>4</v>
      </c>
      <c r="G153">
        <v>150</v>
      </c>
      <c r="H153">
        <v>5</v>
      </c>
    </row>
    <row r="154" spans="1:8" x14ac:dyDescent="0.15">
      <c r="A154">
        <v>151</v>
      </c>
      <c r="B154">
        <v>6</v>
      </c>
      <c r="D154">
        <v>151</v>
      </c>
      <c r="E154">
        <v>4</v>
      </c>
      <c r="G154">
        <v>151</v>
      </c>
      <c r="H154">
        <v>5</v>
      </c>
    </row>
    <row r="155" spans="1:8" x14ac:dyDescent="0.15">
      <c r="A155">
        <v>152</v>
      </c>
      <c r="B155">
        <v>6</v>
      </c>
      <c r="D155">
        <v>152</v>
      </c>
      <c r="E155">
        <v>4</v>
      </c>
      <c r="G155">
        <v>152</v>
      </c>
      <c r="H155">
        <v>5</v>
      </c>
    </row>
    <row r="156" spans="1:8" x14ac:dyDescent="0.15">
      <c r="A156">
        <v>153</v>
      </c>
      <c r="B156">
        <v>6</v>
      </c>
      <c r="D156">
        <v>153</v>
      </c>
      <c r="E156">
        <v>4</v>
      </c>
      <c r="G156">
        <v>153</v>
      </c>
      <c r="H156">
        <v>5</v>
      </c>
    </row>
    <row r="157" spans="1:8" x14ac:dyDescent="0.15">
      <c r="A157">
        <v>154</v>
      </c>
      <c r="B157">
        <v>6</v>
      </c>
      <c r="D157">
        <v>154</v>
      </c>
      <c r="E157">
        <v>4</v>
      </c>
      <c r="G157">
        <v>154</v>
      </c>
      <c r="H157">
        <v>5</v>
      </c>
    </row>
    <row r="158" spans="1:8" x14ac:dyDescent="0.15">
      <c r="A158">
        <v>155</v>
      </c>
      <c r="B158">
        <v>6</v>
      </c>
      <c r="D158">
        <v>155</v>
      </c>
      <c r="E158">
        <v>4</v>
      </c>
      <c r="G158">
        <v>155</v>
      </c>
      <c r="H158">
        <v>5</v>
      </c>
    </row>
    <row r="159" spans="1:8" x14ac:dyDescent="0.15">
      <c r="A159">
        <v>156</v>
      </c>
      <c r="B159">
        <v>6</v>
      </c>
      <c r="D159">
        <v>156</v>
      </c>
      <c r="E159">
        <v>4</v>
      </c>
      <c r="G159">
        <v>156</v>
      </c>
      <c r="H159">
        <v>5</v>
      </c>
    </row>
    <row r="160" spans="1:8" x14ac:dyDescent="0.15">
      <c r="A160">
        <v>157</v>
      </c>
      <c r="B160">
        <v>6</v>
      </c>
      <c r="D160">
        <v>157</v>
      </c>
      <c r="E160">
        <v>4</v>
      </c>
      <c r="G160">
        <v>157</v>
      </c>
      <c r="H160">
        <v>5</v>
      </c>
    </row>
    <row r="161" spans="1:8" x14ac:dyDescent="0.15">
      <c r="A161">
        <v>158</v>
      </c>
      <c r="B161">
        <v>6</v>
      </c>
      <c r="D161">
        <v>158</v>
      </c>
      <c r="E161">
        <v>4</v>
      </c>
      <c r="G161">
        <v>158</v>
      </c>
      <c r="H161">
        <v>5</v>
      </c>
    </row>
    <row r="162" spans="1:8" x14ac:dyDescent="0.15">
      <c r="A162">
        <v>159</v>
      </c>
      <c r="B162">
        <v>6</v>
      </c>
      <c r="D162">
        <v>159</v>
      </c>
      <c r="E162">
        <v>4</v>
      </c>
      <c r="G162">
        <v>159</v>
      </c>
      <c r="H162">
        <v>5</v>
      </c>
    </row>
    <row r="163" spans="1:8" x14ac:dyDescent="0.15">
      <c r="A163">
        <v>160</v>
      </c>
      <c r="B163">
        <v>6</v>
      </c>
      <c r="D163">
        <v>160</v>
      </c>
      <c r="E163">
        <v>4</v>
      </c>
      <c r="G163">
        <v>160</v>
      </c>
      <c r="H163">
        <v>5</v>
      </c>
    </row>
    <row r="164" spans="1:8" x14ac:dyDescent="0.15">
      <c r="A164">
        <v>161</v>
      </c>
      <c r="B164">
        <v>6</v>
      </c>
      <c r="D164">
        <v>161</v>
      </c>
      <c r="E164">
        <v>4</v>
      </c>
      <c r="G164">
        <v>161</v>
      </c>
      <c r="H164">
        <v>5</v>
      </c>
    </row>
    <row r="165" spans="1:8" x14ac:dyDescent="0.15">
      <c r="A165">
        <v>162</v>
      </c>
      <c r="B165">
        <v>6</v>
      </c>
      <c r="D165">
        <v>162</v>
      </c>
      <c r="E165">
        <v>4</v>
      </c>
      <c r="G165">
        <v>162</v>
      </c>
      <c r="H165">
        <v>5</v>
      </c>
    </row>
    <row r="166" spans="1:8" x14ac:dyDescent="0.15">
      <c r="A166">
        <v>163</v>
      </c>
      <c r="B166">
        <v>6</v>
      </c>
      <c r="D166">
        <v>163</v>
      </c>
      <c r="E166">
        <v>4</v>
      </c>
      <c r="G166">
        <v>163</v>
      </c>
      <c r="H166">
        <v>5</v>
      </c>
    </row>
    <row r="167" spans="1:8" x14ac:dyDescent="0.15">
      <c r="A167">
        <v>164</v>
      </c>
      <c r="B167">
        <v>6</v>
      </c>
      <c r="D167">
        <v>164</v>
      </c>
      <c r="E167">
        <v>4</v>
      </c>
      <c r="G167">
        <v>164</v>
      </c>
      <c r="H167">
        <v>5</v>
      </c>
    </row>
    <row r="168" spans="1:8" x14ac:dyDescent="0.15">
      <c r="A168">
        <v>165</v>
      </c>
      <c r="B168">
        <v>6</v>
      </c>
      <c r="D168">
        <v>165</v>
      </c>
      <c r="E168">
        <v>4</v>
      </c>
      <c r="G168">
        <v>165</v>
      </c>
      <c r="H168">
        <v>5</v>
      </c>
    </row>
    <row r="169" spans="1:8" x14ac:dyDescent="0.15">
      <c r="A169">
        <v>166</v>
      </c>
      <c r="B169">
        <v>6</v>
      </c>
      <c r="D169">
        <v>166</v>
      </c>
      <c r="E169">
        <v>4</v>
      </c>
      <c r="G169">
        <v>166</v>
      </c>
      <c r="H169">
        <v>5</v>
      </c>
    </row>
    <row r="170" spans="1:8" x14ac:dyDescent="0.15">
      <c r="A170">
        <v>167</v>
      </c>
      <c r="B170">
        <v>6</v>
      </c>
      <c r="D170">
        <v>167</v>
      </c>
      <c r="E170">
        <v>4</v>
      </c>
      <c r="G170">
        <v>167</v>
      </c>
      <c r="H170">
        <v>5</v>
      </c>
    </row>
    <row r="171" spans="1:8" x14ac:dyDescent="0.15">
      <c r="A171">
        <v>168</v>
      </c>
      <c r="B171">
        <v>6</v>
      </c>
      <c r="D171">
        <v>168</v>
      </c>
      <c r="E171">
        <v>4</v>
      </c>
      <c r="G171">
        <v>168</v>
      </c>
      <c r="H171">
        <v>5</v>
      </c>
    </row>
    <row r="172" spans="1:8" x14ac:dyDescent="0.15">
      <c r="A172">
        <v>169</v>
      </c>
      <c r="B172">
        <v>6</v>
      </c>
      <c r="D172">
        <v>169</v>
      </c>
      <c r="E172">
        <v>4</v>
      </c>
      <c r="G172">
        <v>169</v>
      </c>
      <c r="H172">
        <v>5</v>
      </c>
    </row>
    <row r="173" spans="1:8" x14ac:dyDescent="0.15">
      <c r="A173">
        <v>170</v>
      </c>
      <c r="B173">
        <v>6</v>
      </c>
      <c r="D173">
        <v>170</v>
      </c>
      <c r="E173">
        <v>4</v>
      </c>
      <c r="G173">
        <v>170</v>
      </c>
      <c r="H173">
        <v>5</v>
      </c>
    </row>
    <row r="174" spans="1:8" x14ac:dyDescent="0.15">
      <c r="A174">
        <v>171</v>
      </c>
      <c r="B174">
        <v>6</v>
      </c>
      <c r="D174">
        <v>171</v>
      </c>
      <c r="E174">
        <v>4</v>
      </c>
      <c r="G174">
        <v>171</v>
      </c>
      <c r="H174">
        <v>5</v>
      </c>
    </row>
    <row r="175" spans="1:8" x14ac:dyDescent="0.15">
      <c r="A175">
        <v>172</v>
      </c>
      <c r="B175">
        <v>6</v>
      </c>
      <c r="D175">
        <v>172</v>
      </c>
      <c r="E175">
        <v>4</v>
      </c>
      <c r="G175">
        <v>172</v>
      </c>
      <c r="H175">
        <v>5</v>
      </c>
    </row>
    <row r="176" spans="1:8" x14ac:dyDescent="0.15">
      <c r="A176">
        <v>173</v>
      </c>
      <c r="B176">
        <v>6</v>
      </c>
      <c r="D176">
        <v>173</v>
      </c>
      <c r="E176">
        <v>4</v>
      </c>
      <c r="G176">
        <v>173</v>
      </c>
      <c r="H176">
        <v>5</v>
      </c>
    </row>
    <row r="177" spans="1:8" x14ac:dyDescent="0.15">
      <c r="A177">
        <v>174</v>
      </c>
      <c r="B177">
        <v>6</v>
      </c>
      <c r="D177">
        <v>174</v>
      </c>
      <c r="E177">
        <v>4</v>
      </c>
      <c r="G177">
        <v>174</v>
      </c>
      <c r="H177">
        <v>5</v>
      </c>
    </row>
    <row r="178" spans="1:8" x14ac:dyDescent="0.15">
      <c r="A178">
        <v>175</v>
      </c>
      <c r="B178">
        <v>6</v>
      </c>
      <c r="D178">
        <v>175</v>
      </c>
      <c r="E178">
        <v>4</v>
      </c>
      <c r="G178">
        <v>175</v>
      </c>
      <c r="H178">
        <v>5</v>
      </c>
    </row>
    <row r="179" spans="1:8" x14ac:dyDescent="0.15">
      <c r="A179">
        <v>176</v>
      </c>
      <c r="B179">
        <v>6</v>
      </c>
      <c r="D179">
        <v>176</v>
      </c>
      <c r="E179">
        <v>4</v>
      </c>
      <c r="G179">
        <v>176</v>
      </c>
      <c r="H179">
        <v>5</v>
      </c>
    </row>
    <row r="180" spans="1:8" x14ac:dyDescent="0.15">
      <c r="A180">
        <v>177</v>
      </c>
      <c r="B180">
        <v>6</v>
      </c>
      <c r="D180">
        <v>177</v>
      </c>
      <c r="E180">
        <v>4</v>
      </c>
      <c r="G180">
        <v>177</v>
      </c>
      <c r="H180">
        <v>5</v>
      </c>
    </row>
    <row r="181" spans="1:8" x14ac:dyDescent="0.15">
      <c r="A181">
        <v>178</v>
      </c>
      <c r="B181">
        <v>6</v>
      </c>
      <c r="D181">
        <v>178</v>
      </c>
      <c r="E181">
        <v>4</v>
      </c>
      <c r="G181">
        <v>178</v>
      </c>
      <c r="H181">
        <v>5</v>
      </c>
    </row>
    <row r="182" spans="1:8" x14ac:dyDescent="0.15">
      <c r="A182">
        <v>179</v>
      </c>
      <c r="B182">
        <v>6</v>
      </c>
      <c r="D182">
        <v>179</v>
      </c>
      <c r="E182">
        <v>4</v>
      </c>
      <c r="G182">
        <v>179</v>
      </c>
      <c r="H182">
        <v>5</v>
      </c>
    </row>
    <row r="183" spans="1:8" x14ac:dyDescent="0.15">
      <c r="A183">
        <v>180</v>
      </c>
      <c r="B183">
        <v>6</v>
      </c>
      <c r="D183">
        <v>180</v>
      </c>
      <c r="E183">
        <v>4</v>
      </c>
      <c r="G183">
        <v>180</v>
      </c>
      <c r="H183">
        <v>5</v>
      </c>
    </row>
    <row r="184" spans="1:8" x14ac:dyDescent="0.15">
      <c r="A184">
        <v>181</v>
      </c>
      <c r="B184">
        <v>6</v>
      </c>
      <c r="D184">
        <v>181</v>
      </c>
      <c r="E184">
        <v>4</v>
      </c>
      <c r="G184">
        <v>181</v>
      </c>
      <c r="H184">
        <v>5</v>
      </c>
    </row>
    <row r="185" spans="1:8" x14ac:dyDescent="0.15">
      <c r="A185">
        <v>182</v>
      </c>
      <c r="B185">
        <v>6</v>
      </c>
      <c r="D185">
        <v>182</v>
      </c>
      <c r="E185">
        <v>4</v>
      </c>
      <c r="G185">
        <v>182</v>
      </c>
      <c r="H185">
        <v>5</v>
      </c>
    </row>
    <row r="186" spans="1:8" x14ac:dyDescent="0.15">
      <c r="A186">
        <v>183</v>
      </c>
      <c r="B186">
        <v>6</v>
      </c>
      <c r="D186">
        <v>183</v>
      </c>
      <c r="E186">
        <v>4</v>
      </c>
      <c r="G186">
        <v>183</v>
      </c>
      <c r="H186">
        <v>5</v>
      </c>
    </row>
    <row r="187" spans="1:8" x14ac:dyDescent="0.15">
      <c r="A187">
        <v>184</v>
      </c>
      <c r="B187">
        <v>6</v>
      </c>
      <c r="D187">
        <v>184</v>
      </c>
      <c r="E187">
        <v>4</v>
      </c>
      <c r="G187">
        <v>184</v>
      </c>
      <c r="H187">
        <v>5</v>
      </c>
    </row>
    <row r="188" spans="1:8" x14ac:dyDescent="0.15">
      <c r="A188">
        <v>185</v>
      </c>
      <c r="B188">
        <v>6</v>
      </c>
      <c r="D188">
        <v>185</v>
      </c>
      <c r="E188">
        <v>4</v>
      </c>
      <c r="G188">
        <v>185</v>
      </c>
      <c r="H188">
        <v>5</v>
      </c>
    </row>
    <row r="189" spans="1:8" x14ac:dyDescent="0.15">
      <c r="A189">
        <v>186</v>
      </c>
      <c r="B189">
        <v>6</v>
      </c>
      <c r="D189">
        <v>186</v>
      </c>
      <c r="E189">
        <v>4</v>
      </c>
      <c r="G189">
        <v>186</v>
      </c>
      <c r="H189">
        <v>5</v>
      </c>
    </row>
    <row r="190" spans="1:8" x14ac:dyDescent="0.15">
      <c r="A190">
        <v>187</v>
      </c>
      <c r="B190">
        <v>6</v>
      </c>
      <c r="D190">
        <v>187</v>
      </c>
      <c r="E190">
        <v>4</v>
      </c>
      <c r="G190">
        <v>187</v>
      </c>
      <c r="H190">
        <v>5</v>
      </c>
    </row>
    <row r="191" spans="1:8" x14ac:dyDescent="0.15">
      <c r="A191">
        <v>188</v>
      </c>
      <c r="B191">
        <v>6</v>
      </c>
      <c r="D191">
        <v>188</v>
      </c>
      <c r="E191">
        <v>4</v>
      </c>
      <c r="G191">
        <v>188</v>
      </c>
      <c r="H191">
        <v>5</v>
      </c>
    </row>
    <row r="192" spans="1:8" x14ac:dyDescent="0.15">
      <c r="A192">
        <v>189</v>
      </c>
      <c r="B192">
        <v>6</v>
      </c>
      <c r="D192">
        <v>189</v>
      </c>
      <c r="E192">
        <v>4</v>
      </c>
      <c r="G192">
        <v>189</v>
      </c>
      <c r="H192">
        <v>5</v>
      </c>
    </row>
    <row r="193" spans="1:8" x14ac:dyDescent="0.15">
      <c r="A193">
        <v>190</v>
      </c>
      <c r="B193">
        <v>6</v>
      </c>
      <c r="D193">
        <v>190</v>
      </c>
      <c r="E193">
        <v>4</v>
      </c>
      <c r="G193">
        <v>190</v>
      </c>
      <c r="H193">
        <v>5</v>
      </c>
    </row>
    <row r="194" spans="1:8" x14ac:dyDescent="0.15">
      <c r="A194">
        <v>191</v>
      </c>
      <c r="B194">
        <v>6</v>
      </c>
      <c r="D194">
        <v>191</v>
      </c>
      <c r="E194">
        <v>4</v>
      </c>
      <c r="G194">
        <v>191</v>
      </c>
      <c r="H194">
        <v>5</v>
      </c>
    </row>
    <row r="195" spans="1:8" x14ac:dyDescent="0.15">
      <c r="A195">
        <v>192</v>
      </c>
      <c r="B195">
        <v>6</v>
      </c>
      <c r="D195">
        <v>192</v>
      </c>
      <c r="E195">
        <v>4</v>
      </c>
      <c r="G195">
        <v>192</v>
      </c>
      <c r="H195">
        <v>5</v>
      </c>
    </row>
    <row r="196" spans="1:8" x14ac:dyDescent="0.15">
      <c r="A196">
        <v>193</v>
      </c>
      <c r="B196">
        <v>6</v>
      </c>
      <c r="D196">
        <v>193</v>
      </c>
      <c r="E196">
        <v>4</v>
      </c>
      <c r="G196">
        <v>193</v>
      </c>
      <c r="H196">
        <v>5</v>
      </c>
    </row>
    <row r="197" spans="1:8" x14ac:dyDescent="0.15">
      <c r="A197">
        <v>194</v>
      </c>
      <c r="B197">
        <v>6</v>
      </c>
      <c r="D197">
        <v>194</v>
      </c>
      <c r="E197">
        <v>4</v>
      </c>
      <c r="G197">
        <v>194</v>
      </c>
      <c r="H197">
        <v>5</v>
      </c>
    </row>
    <row r="198" spans="1:8" x14ac:dyDescent="0.15">
      <c r="A198">
        <v>195</v>
      </c>
      <c r="B198">
        <v>6</v>
      </c>
      <c r="D198">
        <v>195</v>
      </c>
      <c r="E198">
        <v>4</v>
      </c>
      <c r="G198">
        <v>195</v>
      </c>
      <c r="H198">
        <v>5</v>
      </c>
    </row>
    <row r="199" spans="1:8" x14ac:dyDescent="0.15">
      <c r="A199">
        <v>196</v>
      </c>
      <c r="B199">
        <v>6</v>
      </c>
      <c r="D199">
        <v>196</v>
      </c>
      <c r="E199">
        <v>4</v>
      </c>
      <c r="G199">
        <v>196</v>
      </c>
      <c r="H199">
        <v>5</v>
      </c>
    </row>
    <row r="200" spans="1:8" x14ac:dyDescent="0.15">
      <c r="A200">
        <v>197</v>
      </c>
      <c r="B200">
        <v>6</v>
      </c>
      <c r="D200">
        <v>197</v>
      </c>
      <c r="E200">
        <v>4</v>
      </c>
      <c r="G200">
        <v>197</v>
      </c>
      <c r="H200">
        <v>5</v>
      </c>
    </row>
    <row r="201" spans="1:8" x14ac:dyDescent="0.15">
      <c r="A201">
        <v>198</v>
      </c>
      <c r="B201">
        <v>6</v>
      </c>
      <c r="D201">
        <v>198</v>
      </c>
      <c r="E201">
        <v>4</v>
      </c>
      <c r="G201">
        <v>198</v>
      </c>
      <c r="H201">
        <v>5</v>
      </c>
    </row>
    <row r="202" spans="1:8" x14ac:dyDescent="0.15">
      <c r="A202">
        <v>199</v>
      </c>
      <c r="B202">
        <v>6</v>
      </c>
      <c r="D202">
        <v>199</v>
      </c>
      <c r="E202">
        <v>4</v>
      </c>
      <c r="G202">
        <v>199</v>
      </c>
      <c r="H202">
        <v>5</v>
      </c>
    </row>
    <row r="203" spans="1:8" x14ac:dyDescent="0.15">
      <c r="A203">
        <v>200</v>
      </c>
      <c r="B203">
        <v>6</v>
      </c>
      <c r="D203">
        <v>200</v>
      </c>
      <c r="E203">
        <v>4</v>
      </c>
      <c r="G203">
        <v>200</v>
      </c>
      <c r="H203">
        <v>5</v>
      </c>
    </row>
    <row r="204" spans="1:8" x14ac:dyDescent="0.15">
      <c r="A204">
        <v>201</v>
      </c>
      <c r="B204">
        <v>6</v>
      </c>
      <c r="D204">
        <v>201</v>
      </c>
      <c r="E204">
        <v>4</v>
      </c>
    </row>
    <row r="205" spans="1:8" x14ac:dyDescent="0.15">
      <c r="A205">
        <v>202</v>
      </c>
      <c r="B205">
        <v>6</v>
      </c>
      <c r="D205">
        <v>202</v>
      </c>
      <c r="E205">
        <v>4</v>
      </c>
    </row>
    <row r="206" spans="1:8" x14ac:dyDescent="0.15">
      <c r="A206">
        <v>203</v>
      </c>
      <c r="B206">
        <v>6</v>
      </c>
      <c r="D206">
        <v>203</v>
      </c>
      <c r="E206">
        <v>4</v>
      </c>
    </row>
    <row r="207" spans="1:8" x14ac:dyDescent="0.15">
      <c r="A207">
        <v>204</v>
      </c>
      <c r="B207">
        <v>6</v>
      </c>
      <c r="D207">
        <v>204</v>
      </c>
      <c r="E207">
        <v>4</v>
      </c>
    </row>
    <row r="208" spans="1:8" x14ac:dyDescent="0.15">
      <c r="A208">
        <v>205</v>
      </c>
      <c r="B208">
        <v>6</v>
      </c>
      <c r="D208">
        <v>205</v>
      </c>
      <c r="E208">
        <v>4</v>
      </c>
    </row>
    <row r="209" spans="1:5" x14ac:dyDescent="0.15">
      <c r="A209">
        <v>206</v>
      </c>
      <c r="B209">
        <v>6</v>
      </c>
      <c r="D209">
        <v>206</v>
      </c>
      <c r="E209">
        <v>4</v>
      </c>
    </row>
    <row r="210" spans="1:5" x14ac:dyDescent="0.15">
      <c r="A210">
        <v>207</v>
      </c>
      <c r="B210">
        <v>6</v>
      </c>
      <c r="D210">
        <v>207</v>
      </c>
      <c r="E210">
        <v>4</v>
      </c>
    </row>
    <row r="211" spans="1:5" x14ac:dyDescent="0.15">
      <c r="A211">
        <v>208</v>
      </c>
      <c r="B211">
        <v>6</v>
      </c>
      <c r="D211">
        <v>208</v>
      </c>
      <c r="E211">
        <v>4</v>
      </c>
    </row>
    <row r="212" spans="1:5" x14ac:dyDescent="0.15">
      <c r="A212">
        <v>209</v>
      </c>
      <c r="B212">
        <v>6</v>
      </c>
      <c r="D212">
        <v>209</v>
      </c>
      <c r="E212">
        <v>4</v>
      </c>
    </row>
    <row r="213" spans="1:5" x14ac:dyDescent="0.15">
      <c r="A213">
        <v>210</v>
      </c>
      <c r="B213">
        <v>8</v>
      </c>
      <c r="D213">
        <v>210</v>
      </c>
      <c r="E213">
        <v>4</v>
      </c>
    </row>
    <row r="214" spans="1:5" x14ac:dyDescent="0.15">
      <c r="A214">
        <v>211</v>
      </c>
      <c r="B214">
        <v>8</v>
      </c>
      <c r="D214">
        <v>211</v>
      </c>
      <c r="E214">
        <v>4</v>
      </c>
    </row>
    <row r="215" spans="1:5" x14ac:dyDescent="0.15">
      <c r="A215">
        <v>212</v>
      </c>
      <c r="B215">
        <v>8</v>
      </c>
      <c r="D215">
        <v>212</v>
      </c>
      <c r="E215">
        <v>4</v>
      </c>
    </row>
    <row r="216" spans="1:5" x14ac:dyDescent="0.15">
      <c r="A216">
        <v>213</v>
      </c>
      <c r="B216">
        <v>8</v>
      </c>
      <c r="D216">
        <v>213</v>
      </c>
      <c r="E216">
        <v>4</v>
      </c>
    </row>
    <row r="217" spans="1:5" x14ac:dyDescent="0.15">
      <c r="A217">
        <v>214</v>
      </c>
      <c r="B217">
        <v>8</v>
      </c>
      <c r="D217">
        <v>214</v>
      </c>
      <c r="E217">
        <v>4</v>
      </c>
    </row>
    <row r="218" spans="1:5" x14ac:dyDescent="0.15">
      <c r="A218">
        <v>215</v>
      </c>
      <c r="B218">
        <v>8</v>
      </c>
      <c r="D218">
        <v>215</v>
      </c>
      <c r="E218">
        <v>4</v>
      </c>
    </row>
    <row r="219" spans="1:5" x14ac:dyDescent="0.15">
      <c r="A219">
        <v>216</v>
      </c>
      <c r="B219">
        <v>8</v>
      </c>
      <c r="D219">
        <v>216</v>
      </c>
      <c r="E219">
        <v>4</v>
      </c>
    </row>
    <row r="220" spans="1:5" x14ac:dyDescent="0.15">
      <c r="A220">
        <v>217</v>
      </c>
      <c r="B220">
        <v>8</v>
      </c>
      <c r="D220">
        <v>217</v>
      </c>
      <c r="E220">
        <v>4</v>
      </c>
    </row>
    <row r="221" spans="1:5" x14ac:dyDescent="0.15">
      <c r="A221">
        <v>218</v>
      </c>
      <c r="B221">
        <v>8</v>
      </c>
      <c r="D221">
        <v>218</v>
      </c>
      <c r="E221">
        <v>4</v>
      </c>
    </row>
    <row r="222" spans="1:5" x14ac:dyDescent="0.15">
      <c r="A222">
        <v>219</v>
      </c>
      <c r="B222">
        <v>8</v>
      </c>
      <c r="D222">
        <v>219</v>
      </c>
      <c r="E222">
        <v>4</v>
      </c>
    </row>
    <row r="223" spans="1:5" x14ac:dyDescent="0.15">
      <c r="A223">
        <v>220</v>
      </c>
      <c r="B223">
        <v>8</v>
      </c>
      <c r="D223">
        <v>220</v>
      </c>
      <c r="E223">
        <v>4</v>
      </c>
    </row>
    <row r="224" spans="1:5" x14ac:dyDescent="0.15">
      <c r="A224">
        <v>221</v>
      </c>
      <c r="B224">
        <v>8</v>
      </c>
      <c r="D224">
        <v>221</v>
      </c>
      <c r="E224">
        <v>4</v>
      </c>
    </row>
    <row r="225" spans="1:5" x14ac:dyDescent="0.15">
      <c r="A225">
        <v>222</v>
      </c>
      <c r="B225">
        <v>8</v>
      </c>
      <c r="D225">
        <v>222</v>
      </c>
      <c r="E225">
        <v>4</v>
      </c>
    </row>
    <row r="226" spans="1:5" x14ac:dyDescent="0.15">
      <c r="A226">
        <v>223</v>
      </c>
      <c r="B226">
        <v>8</v>
      </c>
      <c r="D226">
        <v>223</v>
      </c>
      <c r="E226">
        <v>4</v>
      </c>
    </row>
    <row r="227" spans="1:5" x14ac:dyDescent="0.15">
      <c r="A227">
        <v>224</v>
      </c>
      <c r="B227">
        <v>8</v>
      </c>
      <c r="D227">
        <v>224</v>
      </c>
      <c r="E227">
        <v>4</v>
      </c>
    </row>
    <row r="228" spans="1:5" x14ac:dyDescent="0.15">
      <c r="A228">
        <v>225</v>
      </c>
      <c r="B228">
        <v>8</v>
      </c>
      <c r="D228">
        <v>225</v>
      </c>
      <c r="E228">
        <v>4</v>
      </c>
    </row>
    <row r="229" spans="1:5" x14ac:dyDescent="0.15">
      <c r="A229">
        <v>226</v>
      </c>
      <c r="B229">
        <v>8</v>
      </c>
      <c r="D229">
        <v>226</v>
      </c>
      <c r="E229">
        <v>4</v>
      </c>
    </row>
    <row r="230" spans="1:5" x14ac:dyDescent="0.15">
      <c r="A230">
        <v>227</v>
      </c>
      <c r="B230">
        <v>8</v>
      </c>
      <c r="D230">
        <v>227</v>
      </c>
      <c r="E230">
        <v>4</v>
      </c>
    </row>
    <row r="231" spans="1:5" x14ac:dyDescent="0.15">
      <c r="A231">
        <v>228</v>
      </c>
      <c r="B231">
        <v>8</v>
      </c>
      <c r="D231">
        <v>228</v>
      </c>
      <c r="E231">
        <v>4</v>
      </c>
    </row>
    <row r="232" spans="1:5" x14ac:dyDescent="0.15">
      <c r="A232">
        <v>229</v>
      </c>
      <c r="B232">
        <v>8</v>
      </c>
      <c r="D232">
        <v>229</v>
      </c>
      <c r="E232">
        <v>4</v>
      </c>
    </row>
    <row r="233" spans="1:5" x14ac:dyDescent="0.15">
      <c r="A233">
        <v>230</v>
      </c>
      <c r="B233">
        <v>8</v>
      </c>
      <c r="D233">
        <v>230</v>
      </c>
      <c r="E233">
        <v>4</v>
      </c>
    </row>
    <row r="234" spans="1:5" x14ac:dyDescent="0.15">
      <c r="A234">
        <v>231</v>
      </c>
      <c r="B234">
        <v>8</v>
      </c>
      <c r="D234">
        <v>231</v>
      </c>
      <c r="E234">
        <v>4</v>
      </c>
    </row>
    <row r="235" spans="1:5" x14ac:dyDescent="0.15">
      <c r="A235">
        <v>232</v>
      </c>
      <c r="B235">
        <v>8</v>
      </c>
      <c r="D235">
        <v>232</v>
      </c>
      <c r="E235">
        <v>4</v>
      </c>
    </row>
    <row r="236" spans="1:5" x14ac:dyDescent="0.15">
      <c r="A236">
        <v>233</v>
      </c>
      <c r="B236">
        <v>8</v>
      </c>
      <c r="D236">
        <v>233</v>
      </c>
      <c r="E236">
        <v>4</v>
      </c>
    </row>
    <row r="237" spans="1:5" x14ac:dyDescent="0.15">
      <c r="A237">
        <v>234</v>
      </c>
      <c r="B237">
        <v>8</v>
      </c>
      <c r="D237">
        <v>234</v>
      </c>
      <c r="E237">
        <v>4</v>
      </c>
    </row>
    <row r="238" spans="1:5" x14ac:dyDescent="0.15">
      <c r="A238">
        <v>235</v>
      </c>
      <c r="B238">
        <v>8</v>
      </c>
      <c r="D238">
        <v>235</v>
      </c>
      <c r="E238">
        <v>4</v>
      </c>
    </row>
    <row r="239" spans="1:5" x14ac:dyDescent="0.15">
      <c r="A239">
        <v>236</v>
      </c>
      <c r="B239">
        <v>8</v>
      </c>
      <c r="D239">
        <v>236</v>
      </c>
      <c r="E239">
        <v>4</v>
      </c>
    </row>
    <row r="240" spans="1:5" x14ac:dyDescent="0.15">
      <c r="A240">
        <v>237</v>
      </c>
      <c r="B240">
        <v>8</v>
      </c>
      <c r="D240">
        <v>237</v>
      </c>
      <c r="E240">
        <v>4</v>
      </c>
    </row>
    <row r="241" spans="1:5" x14ac:dyDescent="0.15">
      <c r="A241">
        <v>238</v>
      </c>
      <c r="B241">
        <v>8</v>
      </c>
      <c r="D241">
        <v>238</v>
      </c>
      <c r="E241">
        <v>4</v>
      </c>
    </row>
    <row r="242" spans="1:5" x14ac:dyDescent="0.15">
      <c r="A242">
        <v>239</v>
      </c>
      <c r="B242">
        <v>8</v>
      </c>
      <c r="D242">
        <v>239</v>
      </c>
      <c r="E242">
        <v>4</v>
      </c>
    </row>
    <row r="243" spans="1:5" x14ac:dyDescent="0.15">
      <c r="A243">
        <v>240</v>
      </c>
      <c r="B243">
        <v>8</v>
      </c>
      <c r="D243">
        <v>240</v>
      </c>
      <c r="E243">
        <v>4</v>
      </c>
    </row>
    <row r="244" spans="1:5" x14ac:dyDescent="0.15">
      <c r="A244">
        <v>241</v>
      </c>
      <c r="B244">
        <v>8</v>
      </c>
      <c r="D244">
        <v>241</v>
      </c>
      <c r="E244">
        <v>4</v>
      </c>
    </row>
    <row r="245" spans="1:5" x14ac:dyDescent="0.15">
      <c r="A245">
        <v>242</v>
      </c>
      <c r="B245">
        <v>8</v>
      </c>
      <c r="D245">
        <v>242</v>
      </c>
      <c r="E245">
        <v>4</v>
      </c>
    </row>
    <row r="246" spans="1:5" x14ac:dyDescent="0.15">
      <c r="A246">
        <v>243</v>
      </c>
      <c r="B246">
        <v>8</v>
      </c>
      <c r="D246">
        <v>243</v>
      </c>
      <c r="E246">
        <v>4</v>
      </c>
    </row>
    <row r="247" spans="1:5" x14ac:dyDescent="0.15">
      <c r="A247">
        <v>244</v>
      </c>
      <c r="B247">
        <v>8</v>
      </c>
      <c r="D247">
        <v>244</v>
      </c>
      <c r="E247">
        <v>4</v>
      </c>
    </row>
    <row r="248" spans="1:5" x14ac:dyDescent="0.15">
      <c r="A248">
        <v>245</v>
      </c>
      <c r="B248">
        <v>8</v>
      </c>
      <c r="D248">
        <v>245</v>
      </c>
      <c r="E248">
        <v>4</v>
      </c>
    </row>
    <row r="249" spans="1:5" x14ac:dyDescent="0.15">
      <c r="A249">
        <v>246</v>
      </c>
      <c r="B249">
        <v>8</v>
      </c>
      <c r="D249">
        <v>246</v>
      </c>
      <c r="E249">
        <v>4</v>
      </c>
    </row>
    <row r="250" spans="1:5" x14ac:dyDescent="0.15">
      <c r="A250">
        <v>247</v>
      </c>
      <c r="B250">
        <v>8</v>
      </c>
      <c r="D250">
        <v>247</v>
      </c>
      <c r="E250">
        <v>4</v>
      </c>
    </row>
    <row r="251" spans="1:5" x14ac:dyDescent="0.15">
      <c r="A251">
        <v>248</v>
      </c>
      <c r="B251">
        <v>8</v>
      </c>
      <c r="D251">
        <v>248</v>
      </c>
      <c r="E251">
        <v>4</v>
      </c>
    </row>
    <row r="252" spans="1:5" x14ac:dyDescent="0.15">
      <c r="A252">
        <v>249</v>
      </c>
      <c r="B252">
        <v>8</v>
      </c>
      <c r="D252">
        <v>249</v>
      </c>
      <c r="E252">
        <v>4</v>
      </c>
    </row>
    <row r="253" spans="1:5" x14ac:dyDescent="0.15">
      <c r="A253">
        <v>250</v>
      </c>
      <c r="B253">
        <v>8</v>
      </c>
      <c r="D253">
        <v>250</v>
      </c>
      <c r="E253">
        <v>4</v>
      </c>
    </row>
    <row r="254" spans="1:5" x14ac:dyDescent="0.15">
      <c r="A254">
        <v>251</v>
      </c>
      <c r="B254">
        <v>8</v>
      </c>
      <c r="D254">
        <v>251</v>
      </c>
      <c r="E254">
        <v>4</v>
      </c>
    </row>
    <row r="255" spans="1:5" x14ac:dyDescent="0.15">
      <c r="A255">
        <v>252</v>
      </c>
      <c r="B255">
        <v>8</v>
      </c>
      <c r="D255">
        <v>252</v>
      </c>
      <c r="E255">
        <v>4</v>
      </c>
    </row>
    <row r="256" spans="1:5" x14ac:dyDescent="0.15">
      <c r="A256">
        <v>253</v>
      </c>
      <c r="B256">
        <v>8</v>
      </c>
      <c r="D256">
        <v>253</v>
      </c>
      <c r="E256">
        <v>4</v>
      </c>
    </row>
    <row r="257" spans="1:5" x14ac:dyDescent="0.15">
      <c r="A257">
        <v>254</v>
      </c>
      <c r="B257">
        <v>8</v>
      </c>
      <c r="D257">
        <v>254</v>
      </c>
      <c r="E257">
        <v>4</v>
      </c>
    </row>
    <row r="258" spans="1:5" x14ac:dyDescent="0.15">
      <c r="A258">
        <v>255</v>
      </c>
      <c r="B258">
        <v>8</v>
      </c>
      <c r="D258">
        <v>255</v>
      </c>
      <c r="E258">
        <v>4</v>
      </c>
    </row>
    <row r="259" spans="1:5" x14ac:dyDescent="0.15">
      <c r="A259">
        <v>256</v>
      </c>
      <c r="B259">
        <v>8</v>
      </c>
      <c r="D259">
        <v>256</v>
      </c>
      <c r="E259">
        <v>4</v>
      </c>
    </row>
    <row r="260" spans="1:5" x14ac:dyDescent="0.15">
      <c r="A260">
        <v>257</v>
      </c>
      <c r="B260">
        <v>8</v>
      </c>
      <c r="D260">
        <v>257</v>
      </c>
      <c r="E260">
        <v>4</v>
      </c>
    </row>
    <row r="261" spans="1:5" x14ac:dyDescent="0.15">
      <c r="A261">
        <v>258</v>
      </c>
      <c r="B261">
        <v>8</v>
      </c>
      <c r="D261">
        <v>258</v>
      </c>
      <c r="E261">
        <v>4</v>
      </c>
    </row>
    <row r="262" spans="1:5" x14ac:dyDescent="0.15">
      <c r="A262">
        <v>259</v>
      </c>
      <c r="B262">
        <v>8</v>
      </c>
      <c r="D262">
        <v>259</v>
      </c>
      <c r="E262">
        <v>4</v>
      </c>
    </row>
    <row r="263" spans="1:5" x14ac:dyDescent="0.15">
      <c r="A263">
        <v>260</v>
      </c>
      <c r="B263">
        <v>8</v>
      </c>
      <c r="D263">
        <v>260</v>
      </c>
      <c r="E263">
        <v>4</v>
      </c>
    </row>
    <row r="264" spans="1:5" x14ac:dyDescent="0.15">
      <c r="A264">
        <v>261</v>
      </c>
      <c r="B264">
        <v>8</v>
      </c>
      <c r="D264">
        <v>261</v>
      </c>
      <c r="E264">
        <v>4</v>
      </c>
    </row>
    <row r="265" spans="1:5" x14ac:dyDescent="0.15">
      <c r="A265">
        <v>262</v>
      </c>
      <c r="B265">
        <v>8</v>
      </c>
      <c r="D265">
        <v>262</v>
      </c>
      <c r="E265">
        <v>4</v>
      </c>
    </row>
    <row r="266" spans="1:5" x14ac:dyDescent="0.15">
      <c r="A266">
        <v>263</v>
      </c>
      <c r="B266">
        <v>8</v>
      </c>
      <c r="D266">
        <v>263</v>
      </c>
      <c r="E266">
        <v>4</v>
      </c>
    </row>
    <row r="267" spans="1:5" x14ac:dyDescent="0.15">
      <c r="A267">
        <v>264</v>
      </c>
      <c r="B267">
        <v>8</v>
      </c>
      <c r="D267">
        <v>264</v>
      </c>
      <c r="E267">
        <v>4</v>
      </c>
    </row>
    <row r="268" spans="1:5" x14ac:dyDescent="0.15">
      <c r="A268">
        <v>265</v>
      </c>
      <c r="B268">
        <v>8</v>
      </c>
      <c r="D268">
        <v>265</v>
      </c>
      <c r="E268">
        <v>4</v>
      </c>
    </row>
    <row r="269" spans="1:5" x14ac:dyDescent="0.15">
      <c r="A269">
        <v>266</v>
      </c>
      <c r="B269">
        <v>8</v>
      </c>
      <c r="D269">
        <v>266</v>
      </c>
      <c r="E269">
        <v>4</v>
      </c>
    </row>
    <row r="270" spans="1:5" x14ac:dyDescent="0.15">
      <c r="A270">
        <v>267</v>
      </c>
      <c r="B270">
        <v>8</v>
      </c>
      <c r="D270">
        <v>267</v>
      </c>
      <c r="E270">
        <v>4</v>
      </c>
    </row>
    <row r="271" spans="1:5" x14ac:dyDescent="0.15">
      <c r="A271">
        <v>268</v>
      </c>
      <c r="B271">
        <v>8</v>
      </c>
      <c r="D271">
        <v>268</v>
      </c>
      <c r="E271">
        <v>4</v>
      </c>
    </row>
    <row r="272" spans="1:5" x14ac:dyDescent="0.15">
      <c r="A272">
        <v>269</v>
      </c>
      <c r="B272">
        <v>8</v>
      </c>
      <c r="D272">
        <v>269</v>
      </c>
      <c r="E272">
        <v>4</v>
      </c>
    </row>
    <row r="273" spans="1:5" x14ac:dyDescent="0.15">
      <c r="A273">
        <v>270</v>
      </c>
      <c r="B273">
        <v>8</v>
      </c>
      <c r="D273">
        <v>270</v>
      </c>
      <c r="E273">
        <v>4</v>
      </c>
    </row>
    <row r="274" spans="1:5" x14ac:dyDescent="0.15">
      <c r="A274">
        <v>271</v>
      </c>
      <c r="B274">
        <v>8</v>
      </c>
      <c r="D274">
        <v>271</v>
      </c>
      <c r="E274">
        <v>4</v>
      </c>
    </row>
    <row r="275" spans="1:5" x14ac:dyDescent="0.15">
      <c r="A275">
        <v>272</v>
      </c>
      <c r="B275">
        <v>8</v>
      </c>
      <c r="D275">
        <v>272</v>
      </c>
      <c r="E275">
        <v>4</v>
      </c>
    </row>
    <row r="276" spans="1:5" x14ac:dyDescent="0.15">
      <c r="A276">
        <v>273</v>
      </c>
      <c r="B276">
        <v>8</v>
      </c>
      <c r="D276">
        <v>273</v>
      </c>
      <c r="E276">
        <v>4</v>
      </c>
    </row>
    <row r="277" spans="1:5" x14ac:dyDescent="0.15">
      <c r="A277">
        <v>274</v>
      </c>
      <c r="B277">
        <v>8</v>
      </c>
      <c r="D277">
        <v>274</v>
      </c>
      <c r="E277">
        <v>4</v>
      </c>
    </row>
    <row r="278" spans="1:5" x14ac:dyDescent="0.15">
      <c r="A278">
        <v>275</v>
      </c>
      <c r="B278">
        <v>8</v>
      </c>
      <c r="D278">
        <v>275</v>
      </c>
      <c r="E278">
        <v>4</v>
      </c>
    </row>
    <row r="279" spans="1:5" x14ac:dyDescent="0.15">
      <c r="A279">
        <v>276</v>
      </c>
      <c r="B279">
        <v>8</v>
      </c>
      <c r="D279">
        <v>276</v>
      </c>
      <c r="E279">
        <v>4</v>
      </c>
    </row>
    <row r="280" spans="1:5" x14ac:dyDescent="0.15">
      <c r="A280">
        <v>277</v>
      </c>
      <c r="B280">
        <v>8</v>
      </c>
      <c r="D280">
        <v>277</v>
      </c>
      <c r="E280">
        <v>4</v>
      </c>
    </row>
    <row r="281" spans="1:5" x14ac:dyDescent="0.15">
      <c r="A281">
        <v>278</v>
      </c>
      <c r="B281">
        <v>8</v>
      </c>
      <c r="D281">
        <v>278</v>
      </c>
      <c r="E281">
        <v>4</v>
      </c>
    </row>
    <row r="282" spans="1:5" x14ac:dyDescent="0.15">
      <c r="A282">
        <v>279</v>
      </c>
      <c r="B282">
        <v>8</v>
      </c>
      <c r="D282">
        <v>279</v>
      </c>
      <c r="E282">
        <v>4</v>
      </c>
    </row>
    <row r="283" spans="1:5" x14ac:dyDescent="0.15">
      <c r="A283">
        <v>280</v>
      </c>
      <c r="B283">
        <v>8</v>
      </c>
      <c r="D283">
        <v>280</v>
      </c>
      <c r="E283">
        <v>4</v>
      </c>
    </row>
    <row r="284" spans="1:5" x14ac:dyDescent="0.15">
      <c r="A284">
        <v>281</v>
      </c>
      <c r="B284">
        <v>8</v>
      </c>
      <c r="D284">
        <v>281</v>
      </c>
      <c r="E284">
        <v>4</v>
      </c>
    </row>
    <row r="285" spans="1:5" x14ac:dyDescent="0.15">
      <c r="A285">
        <v>282</v>
      </c>
      <c r="B285">
        <v>8</v>
      </c>
      <c r="D285">
        <v>282</v>
      </c>
      <c r="E285">
        <v>4</v>
      </c>
    </row>
    <row r="286" spans="1:5" x14ac:dyDescent="0.15">
      <c r="A286">
        <v>283</v>
      </c>
      <c r="B286">
        <v>8</v>
      </c>
      <c r="D286">
        <v>283</v>
      </c>
      <c r="E286">
        <v>4</v>
      </c>
    </row>
    <row r="287" spans="1:5" x14ac:dyDescent="0.15">
      <c r="A287">
        <v>284</v>
      </c>
      <c r="B287">
        <v>8</v>
      </c>
      <c r="D287">
        <v>284</v>
      </c>
      <c r="E287">
        <v>4</v>
      </c>
    </row>
    <row r="288" spans="1:5" x14ac:dyDescent="0.15">
      <c r="A288">
        <v>285</v>
      </c>
      <c r="B288">
        <v>8</v>
      </c>
      <c r="D288">
        <v>285</v>
      </c>
      <c r="E288">
        <v>4</v>
      </c>
    </row>
    <row r="289" spans="1:5" x14ac:dyDescent="0.15">
      <c r="A289">
        <v>286</v>
      </c>
      <c r="B289">
        <v>8</v>
      </c>
      <c r="D289">
        <v>286</v>
      </c>
      <c r="E289">
        <v>4</v>
      </c>
    </row>
    <row r="290" spans="1:5" x14ac:dyDescent="0.15">
      <c r="A290">
        <v>287</v>
      </c>
      <c r="B290">
        <v>8</v>
      </c>
      <c r="D290">
        <v>287</v>
      </c>
      <c r="E290">
        <v>4</v>
      </c>
    </row>
    <row r="291" spans="1:5" x14ac:dyDescent="0.15">
      <c r="A291">
        <v>288</v>
      </c>
      <c r="B291">
        <v>8</v>
      </c>
      <c r="D291">
        <v>288</v>
      </c>
      <c r="E291">
        <v>4</v>
      </c>
    </row>
    <row r="292" spans="1:5" x14ac:dyDescent="0.15">
      <c r="A292">
        <v>289</v>
      </c>
      <c r="B292">
        <v>8</v>
      </c>
      <c r="D292">
        <v>289</v>
      </c>
      <c r="E292">
        <v>4</v>
      </c>
    </row>
    <row r="293" spans="1:5" x14ac:dyDescent="0.15">
      <c r="A293">
        <v>290</v>
      </c>
      <c r="B293">
        <v>8</v>
      </c>
      <c r="D293">
        <v>290</v>
      </c>
      <c r="E293">
        <v>4</v>
      </c>
    </row>
    <row r="294" spans="1:5" x14ac:dyDescent="0.15">
      <c r="A294">
        <v>291</v>
      </c>
      <c r="B294">
        <v>8</v>
      </c>
      <c r="D294">
        <v>291</v>
      </c>
      <c r="E294">
        <v>4</v>
      </c>
    </row>
    <row r="295" spans="1:5" x14ac:dyDescent="0.15">
      <c r="A295">
        <v>292</v>
      </c>
      <c r="B295">
        <v>8</v>
      </c>
      <c r="D295">
        <v>292</v>
      </c>
      <c r="E295">
        <v>4</v>
      </c>
    </row>
    <row r="296" spans="1:5" x14ac:dyDescent="0.15">
      <c r="A296">
        <v>293</v>
      </c>
      <c r="B296">
        <v>8</v>
      </c>
      <c r="D296">
        <v>293</v>
      </c>
      <c r="E296">
        <v>4</v>
      </c>
    </row>
    <row r="297" spans="1:5" x14ac:dyDescent="0.15">
      <c r="A297">
        <v>294</v>
      </c>
      <c r="B297">
        <v>8</v>
      </c>
      <c r="D297">
        <v>294</v>
      </c>
      <c r="E297">
        <v>4</v>
      </c>
    </row>
    <row r="298" spans="1:5" x14ac:dyDescent="0.15">
      <c r="A298">
        <v>295</v>
      </c>
      <c r="B298">
        <v>8</v>
      </c>
      <c r="D298">
        <v>295</v>
      </c>
      <c r="E298">
        <v>4</v>
      </c>
    </row>
    <row r="299" spans="1:5" x14ac:dyDescent="0.15">
      <c r="A299">
        <v>296</v>
      </c>
      <c r="B299">
        <v>8</v>
      </c>
      <c r="D299">
        <v>296</v>
      </c>
      <c r="E299">
        <v>4</v>
      </c>
    </row>
    <row r="300" spans="1:5" x14ac:dyDescent="0.15">
      <c r="A300">
        <v>297</v>
      </c>
      <c r="B300">
        <v>8</v>
      </c>
      <c r="D300">
        <v>297</v>
      </c>
      <c r="E300">
        <v>4</v>
      </c>
    </row>
    <row r="301" spans="1:5" x14ac:dyDescent="0.15">
      <c r="A301">
        <v>298</v>
      </c>
      <c r="B301">
        <v>8</v>
      </c>
      <c r="D301">
        <v>298</v>
      </c>
      <c r="E301">
        <v>4</v>
      </c>
    </row>
    <row r="302" spans="1:5" x14ac:dyDescent="0.15">
      <c r="A302">
        <v>299</v>
      </c>
      <c r="B302">
        <v>8</v>
      </c>
      <c r="D302">
        <v>299</v>
      </c>
      <c r="E302">
        <v>4</v>
      </c>
    </row>
    <row r="303" spans="1:5" x14ac:dyDescent="0.15">
      <c r="A303">
        <v>300</v>
      </c>
      <c r="B303">
        <v>10</v>
      </c>
      <c r="D303">
        <v>300</v>
      </c>
      <c r="E303">
        <v>4</v>
      </c>
    </row>
    <row r="304" spans="1:5" x14ac:dyDescent="0.15">
      <c r="A304">
        <v>301</v>
      </c>
      <c r="B304">
        <v>10</v>
      </c>
    </row>
    <row r="305" spans="1:2" x14ac:dyDescent="0.15">
      <c r="A305">
        <v>302</v>
      </c>
      <c r="B305">
        <v>10</v>
      </c>
    </row>
    <row r="306" spans="1:2" x14ac:dyDescent="0.15">
      <c r="A306">
        <v>303</v>
      </c>
      <c r="B306">
        <v>10</v>
      </c>
    </row>
    <row r="307" spans="1:2" x14ac:dyDescent="0.15">
      <c r="A307">
        <v>304</v>
      </c>
      <c r="B307">
        <v>10</v>
      </c>
    </row>
    <row r="308" spans="1:2" x14ac:dyDescent="0.15">
      <c r="A308">
        <v>305</v>
      </c>
      <c r="B308">
        <v>10</v>
      </c>
    </row>
    <row r="309" spans="1:2" x14ac:dyDescent="0.15">
      <c r="A309">
        <v>306</v>
      </c>
      <c r="B309">
        <v>10</v>
      </c>
    </row>
    <row r="310" spans="1:2" x14ac:dyDescent="0.15">
      <c r="A310">
        <v>307</v>
      </c>
      <c r="B310">
        <v>10</v>
      </c>
    </row>
    <row r="311" spans="1:2" x14ac:dyDescent="0.15">
      <c r="A311">
        <v>308</v>
      </c>
      <c r="B311">
        <v>10</v>
      </c>
    </row>
    <row r="312" spans="1:2" x14ac:dyDescent="0.15">
      <c r="A312">
        <v>309</v>
      </c>
      <c r="B312">
        <v>10</v>
      </c>
    </row>
    <row r="313" spans="1:2" x14ac:dyDescent="0.15">
      <c r="A313">
        <v>310</v>
      </c>
      <c r="B313">
        <v>10</v>
      </c>
    </row>
    <row r="314" spans="1:2" x14ac:dyDescent="0.15">
      <c r="A314">
        <v>311</v>
      </c>
      <c r="B314">
        <v>10</v>
      </c>
    </row>
    <row r="315" spans="1:2" x14ac:dyDescent="0.15">
      <c r="A315">
        <v>312</v>
      </c>
      <c r="B315">
        <v>10</v>
      </c>
    </row>
    <row r="316" spans="1:2" x14ac:dyDescent="0.15">
      <c r="A316">
        <v>313</v>
      </c>
      <c r="B316">
        <v>10</v>
      </c>
    </row>
    <row r="317" spans="1:2" x14ac:dyDescent="0.15">
      <c r="A317">
        <v>314</v>
      </c>
      <c r="B317">
        <v>10</v>
      </c>
    </row>
    <row r="318" spans="1:2" x14ac:dyDescent="0.15">
      <c r="A318">
        <v>315</v>
      </c>
      <c r="B318">
        <v>10</v>
      </c>
    </row>
    <row r="319" spans="1:2" x14ac:dyDescent="0.15">
      <c r="A319">
        <v>316</v>
      </c>
      <c r="B319">
        <v>10</v>
      </c>
    </row>
    <row r="320" spans="1:2" x14ac:dyDescent="0.15">
      <c r="A320">
        <v>317</v>
      </c>
      <c r="B320">
        <v>10</v>
      </c>
    </row>
    <row r="321" spans="1:2" x14ac:dyDescent="0.15">
      <c r="A321">
        <v>318</v>
      </c>
      <c r="B321">
        <v>10</v>
      </c>
    </row>
    <row r="322" spans="1:2" x14ac:dyDescent="0.15">
      <c r="A322">
        <v>319</v>
      </c>
      <c r="B322">
        <v>10</v>
      </c>
    </row>
    <row r="323" spans="1:2" x14ac:dyDescent="0.15">
      <c r="A323">
        <v>320</v>
      </c>
      <c r="B323">
        <v>10</v>
      </c>
    </row>
    <row r="324" spans="1:2" x14ac:dyDescent="0.15">
      <c r="A324">
        <v>321</v>
      </c>
      <c r="B324">
        <v>10</v>
      </c>
    </row>
    <row r="325" spans="1:2" x14ac:dyDescent="0.15">
      <c r="A325">
        <v>322</v>
      </c>
      <c r="B325">
        <v>10</v>
      </c>
    </row>
    <row r="326" spans="1:2" x14ac:dyDescent="0.15">
      <c r="A326">
        <v>323</v>
      </c>
      <c r="B326">
        <v>10</v>
      </c>
    </row>
    <row r="327" spans="1:2" x14ac:dyDescent="0.15">
      <c r="A327">
        <v>324</v>
      </c>
      <c r="B327">
        <v>10</v>
      </c>
    </row>
    <row r="328" spans="1:2" x14ac:dyDescent="0.15">
      <c r="A328">
        <v>325</v>
      </c>
      <c r="B328">
        <v>10</v>
      </c>
    </row>
    <row r="329" spans="1:2" x14ac:dyDescent="0.15">
      <c r="A329">
        <v>326</v>
      </c>
      <c r="B329">
        <v>10</v>
      </c>
    </row>
    <row r="330" spans="1:2" x14ac:dyDescent="0.15">
      <c r="A330">
        <v>327</v>
      </c>
      <c r="B330">
        <v>10</v>
      </c>
    </row>
    <row r="331" spans="1:2" x14ac:dyDescent="0.15">
      <c r="A331">
        <v>328</v>
      </c>
      <c r="B331">
        <v>10</v>
      </c>
    </row>
    <row r="332" spans="1:2" x14ac:dyDescent="0.15">
      <c r="A332">
        <v>329</v>
      </c>
      <c r="B332">
        <v>10</v>
      </c>
    </row>
    <row r="333" spans="1:2" x14ac:dyDescent="0.15">
      <c r="A333">
        <v>330</v>
      </c>
      <c r="B333">
        <v>10</v>
      </c>
    </row>
    <row r="334" spans="1:2" x14ac:dyDescent="0.15">
      <c r="A334">
        <v>331</v>
      </c>
      <c r="B334">
        <v>10</v>
      </c>
    </row>
    <row r="335" spans="1:2" x14ac:dyDescent="0.15">
      <c r="A335">
        <v>332</v>
      </c>
      <c r="B335">
        <v>10</v>
      </c>
    </row>
    <row r="336" spans="1:2" x14ac:dyDescent="0.15">
      <c r="A336">
        <v>333</v>
      </c>
      <c r="B336">
        <v>10</v>
      </c>
    </row>
    <row r="337" spans="1:2" x14ac:dyDescent="0.15">
      <c r="A337">
        <v>334</v>
      </c>
      <c r="B337">
        <v>10</v>
      </c>
    </row>
    <row r="338" spans="1:2" x14ac:dyDescent="0.15">
      <c r="A338">
        <v>335</v>
      </c>
      <c r="B338">
        <v>10</v>
      </c>
    </row>
    <row r="339" spans="1:2" x14ac:dyDescent="0.15">
      <c r="A339">
        <v>336</v>
      </c>
      <c r="B339">
        <v>10</v>
      </c>
    </row>
    <row r="340" spans="1:2" x14ac:dyDescent="0.15">
      <c r="A340">
        <v>337</v>
      </c>
      <c r="B340">
        <v>10</v>
      </c>
    </row>
    <row r="341" spans="1:2" x14ac:dyDescent="0.15">
      <c r="A341">
        <v>338</v>
      </c>
      <c r="B341">
        <v>10</v>
      </c>
    </row>
    <row r="342" spans="1:2" x14ac:dyDescent="0.15">
      <c r="A342">
        <v>339</v>
      </c>
      <c r="B342">
        <v>10</v>
      </c>
    </row>
    <row r="343" spans="1:2" x14ac:dyDescent="0.15">
      <c r="A343">
        <v>340</v>
      </c>
      <c r="B343">
        <v>10</v>
      </c>
    </row>
    <row r="344" spans="1:2" x14ac:dyDescent="0.15">
      <c r="A344">
        <v>341</v>
      </c>
      <c r="B344">
        <v>10</v>
      </c>
    </row>
    <row r="345" spans="1:2" x14ac:dyDescent="0.15">
      <c r="A345">
        <v>342</v>
      </c>
      <c r="B345">
        <v>10</v>
      </c>
    </row>
    <row r="346" spans="1:2" x14ac:dyDescent="0.15">
      <c r="A346">
        <v>343</v>
      </c>
      <c r="B346">
        <v>10</v>
      </c>
    </row>
    <row r="347" spans="1:2" x14ac:dyDescent="0.15">
      <c r="A347">
        <v>344</v>
      </c>
      <c r="B347">
        <v>10</v>
      </c>
    </row>
    <row r="348" spans="1:2" x14ac:dyDescent="0.15">
      <c r="A348">
        <v>345</v>
      </c>
      <c r="B348">
        <v>10</v>
      </c>
    </row>
    <row r="349" spans="1:2" x14ac:dyDescent="0.15">
      <c r="A349">
        <v>346</v>
      </c>
      <c r="B349">
        <v>10</v>
      </c>
    </row>
    <row r="350" spans="1:2" x14ac:dyDescent="0.15">
      <c r="A350">
        <v>347</v>
      </c>
      <c r="B350">
        <v>10</v>
      </c>
    </row>
    <row r="351" spans="1:2" x14ac:dyDescent="0.15">
      <c r="A351">
        <v>348</v>
      </c>
      <c r="B351">
        <v>10</v>
      </c>
    </row>
    <row r="352" spans="1:2" x14ac:dyDescent="0.15">
      <c r="A352">
        <v>349</v>
      </c>
      <c r="B352">
        <v>10</v>
      </c>
    </row>
    <row r="353" spans="1:2" x14ac:dyDescent="0.15">
      <c r="A353">
        <v>350</v>
      </c>
      <c r="B353">
        <v>10</v>
      </c>
    </row>
    <row r="354" spans="1:2" x14ac:dyDescent="0.15">
      <c r="A354">
        <v>351</v>
      </c>
      <c r="B354">
        <v>10</v>
      </c>
    </row>
    <row r="355" spans="1:2" x14ac:dyDescent="0.15">
      <c r="A355">
        <v>352</v>
      </c>
      <c r="B355">
        <v>10</v>
      </c>
    </row>
    <row r="356" spans="1:2" x14ac:dyDescent="0.15">
      <c r="A356">
        <v>353</v>
      </c>
      <c r="B356">
        <v>10</v>
      </c>
    </row>
    <row r="357" spans="1:2" x14ac:dyDescent="0.15">
      <c r="A357">
        <v>354</v>
      </c>
      <c r="B357">
        <v>10</v>
      </c>
    </row>
    <row r="358" spans="1:2" x14ac:dyDescent="0.15">
      <c r="A358">
        <v>355</v>
      </c>
      <c r="B358">
        <v>10</v>
      </c>
    </row>
    <row r="359" spans="1:2" x14ac:dyDescent="0.15">
      <c r="A359">
        <v>356</v>
      </c>
      <c r="B359">
        <v>10</v>
      </c>
    </row>
    <row r="360" spans="1:2" x14ac:dyDescent="0.15">
      <c r="A360">
        <v>357</v>
      </c>
      <c r="B360">
        <v>10</v>
      </c>
    </row>
    <row r="361" spans="1:2" x14ac:dyDescent="0.15">
      <c r="A361">
        <v>358</v>
      </c>
      <c r="B361">
        <v>10</v>
      </c>
    </row>
    <row r="362" spans="1:2" x14ac:dyDescent="0.15">
      <c r="A362">
        <v>359</v>
      </c>
      <c r="B362">
        <v>10</v>
      </c>
    </row>
    <row r="363" spans="1:2" x14ac:dyDescent="0.15">
      <c r="A363">
        <v>360</v>
      </c>
      <c r="B363">
        <v>10</v>
      </c>
    </row>
    <row r="364" spans="1:2" x14ac:dyDescent="0.15">
      <c r="A364">
        <v>361</v>
      </c>
      <c r="B364">
        <v>10</v>
      </c>
    </row>
    <row r="365" spans="1:2" x14ac:dyDescent="0.15">
      <c r="A365">
        <v>362</v>
      </c>
      <c r="B365">
        <v>10</v>
      </c>
    </row>
    <row r="366" spans="1:2" x14ac:dyDescent="0.15">
      <c r="A366">
        <v>363</v>
      </c>
      <c r="B366">
        <v>10</v>
      </c>
    </row>
    <row r="367" spans="1:2" x14ac:dyDescent="0.15">
      <c r="A367">
        <v>364</v>
      </c>
      <c r="B367">
        <v>10</v>
      </c>
    </row>
    <row r="368" spans="1:2" x14ac:dyDescent="0.15">
      <c r="A368">
        <v>365</v>
      </c>
      <c r="B368">
        <v>10</v>
      </c>
    </row>
    <row r="369" spans="1:2" x14ac:dyDescent="0.15">
      <c r="A369">
        <v>366</v>
      </c>
      <c r="B369">
        <v>10</v>
      </c>
    </row>
    <row r="370" spans="1:2" x14ac:dyDescent="0.15">
      <c r="A370">
        <v>367</v>
      </c>
      <c r="B370">
        <v>10</v>
      </c>
    </row>
    <row r="371" spans="1:2" x14ac:dyDescent="0.15">
      <c r="A371">
        <v>368</v>
      </c>
      <c r="B371">
        <v>10</v>
      </c>
    </row>
    <row r="372" spans="1:2" x14ac:dyDescent="0.15">
      <c r="A372">
        <v>369</v>
      </c>
      <c r="B372">
        <v>10</v>
      </c>
    </row>
    <row r="373" spans="1:2" x14ac:dyDescent="0.15">
      <c r="A373">
        <v>370</v>
      </c>
      <c r="B373">
        <v>10</v>
      </c>
    </row>
    <row r="374" spans="1:2" x14ac:dyDescent="0.15">
      <c r="A374">
        <v>371</v>
      </c>
      <c r="B374">
        <v>10</v>
      </c>
    </row>
    <row r="375" spans="1:2" x14ac:dyDescent="0.15">
      <c r="A375">
        <v>372</v>
      </c>
      <c r="B375">
        <v>10</v>
      </c>
    </row>
    <row r="376" spans="1:2" x14ac:dyDescent="0.15">
      <c r="A376">
        <v>373</v>
      </c>
      <c r="B376">
        <v>10</v>
      </c>
    </row>
    <row r="377" spans="1:2" x14ac:dyDescent="0.15">
      <c r="A377">
        <v>374</v>
      </c>
      <c r="B377">
        <v>10</v>
      </c>
    </row>
    <row r="378" spans="1:2" x14ac:dyDescent="0.15">
      <c r="A378">
        <v>375</v>
      </c>
      <c r="B378">
        <v>10</v>
      </c>
    </row>
    <row r="379" spans="1:2" x14ac:dyDescent="0.15">
      <c r="A379">
        <v>376</v>
      </c>
      <c r="B379">
        <v>10</v>
      </c>
    </row>
  </sheetData>
  <sheetProtection algorithmName="SHA-512" hashValue="sa1zmBnEZx+0jygJz4vzjxeiVC0+c8XsVSxSEx+VTFs+Dao2S03oaWms9GjQphuvQUHrh0R9RP9pujCPIF5vpA==" saltValue="LaPXVu3D+VPD9gkf8Fxlkg==" spinCount="100000"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base de données</vt:lpstr>
      <vt:lpstr>fiche d'évaluation individuelle</vt:lpstr>
      <vt:lpstr>grille de ref</vt:lpstr>
      <vt:lpstr>Valeur points</vt:lpstr>
      <vt:lpstr>'fiche d''évaluation individuelle'!Zone_d_impression</vt:lpstr>
      <vt:lpstr>'grille de ref'!Zone_d_impression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 SCHULLER 2004</dc:creator>
  <cp:lastModifiedBy>Isabelle Ladevèze</cp:lastModifiedBy>
  <cp:lastPrinted>2024-09-16T14:28:58Z</cp:lastPrinted>
  <dcterms:created xsi:type="dcterms:W3CDTF">2009-02-24T10:07:41Z</dcterms:created>
  <dcterms:modified xsi:type="dcterms:W3CDTF">2025-09-05T14:02:59Z</dcterms:modified>
</cp:coreProperties>
</file>